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B&amp;A\Groundswell Teams\003 Amstel\American Dexter Cattle Association\1 Bookkeeping\1 FY 2026\03 - Mar\2 Financial Stmts\"/>
    </mc:Choice>
  </mc:AlternateContent>
  <xr:revisionPtr revIDLastSave="0" documentId="8_{AEEA1F00-0A60-4BD8-A027-3BD6623D4D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MT of Fin Pos" sheetId="1" r:id="rId1"/>
    <sheet name="STMT of Fin Act" sheetId="2" r:id="rId2"/>
    <sheet name="STMT of Fin Act by Class" sheetId="3" r:id="rId3"/>
    <sheet name="STMT of Fin Act by Month" sheetId="4" r:id="rId4"/>
  </sheets>
  <definedNames>
    <definedName name="_xlnm.Print_Titles" localSheetId="1">'STMT of Fin Act'!$1:$5</definedName>
    <definedName name="_xlnm.Print_Titles" localSheetId="2">'STMT of Fin Act by Class'!$1:$5</definedName>
    <definedName name="_xlnm.Print_Titles" localSheetId="3">'STMT of Fin Act by Month'!$1:$5</definedName>
    <definedName name="_xlnm.Print_Titles" localSheetId="0">'STMT of Fin Pos'!$1:$5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4" l="1"/>
  <c r="D88" i="4" s="1"/>
  <c r="D90" i="4" s="1"/>
  <c r="C86" i="4"/>
  <c r="C88" i="4" s="1"/>
  <c r="C90" i="4" s="1"/>
  <c r="B86" i="4"/>
  <c r="E85" i="4"/>
  <c r="B78" i="4"/>
  <c r="E77" i="4"/>
  <c r="E76" i="4"/>
  <c r="E75" i="4"/>
  <c r="E74" i="4"/>
  <c r="D72" i="4"/>
  <c r="D78" i="4" s="1"/>
  <c r="C72" i="4"/>
  <c r="E71" i="4"/>
  <c r="E70" i="4"/>
  <c r="D66" i="4"/>
  <c r="C66" i="4"/>
  <c r="B66" i="4"/>
  <c r="E65" i="4"/>
  <c r="E64" i="4"/>
  <c r="E63" i="4"/>
  <c r="D60" i="4"/>
  <c r="C60" i="4"/>
  <c r="B60" i="4"/>
  <c r="E59" i="4"/>
  <c r="E58" i="4"/>
  <c r="E57" i="4"/>
  <c r="E56" i="4"/>
  <c r="E55" i="4"/>
  <c r="D52" i="4"/>
  <c r="C52" i="4"/>
  <c r="B52" i="4"/>
  <c r="E51" i="4"/>
  <c r="E50" i="4"/>
  <c r="E49" i="4"/>
  <c r="E48" i="4"/>
  <c r="E47" i="4"/>
  <c r="B39" i="4"/>
  <c r="E39" i="4" s="1"/>
  <c r="E38" i="4"/>
  <c r="D33" i="4"/>
  <c r="C33" i="4"/>
  <c r="B33" i="4"/>
  <c r="E33" i="4" s="1"/>
  <c r="E32" i="4"/>
  <c r="E31" i="4"/>
  <c r="D28" i="4"/>
  <c r="C28" i="4"/>
  <c r="B28" i="4"/>
  <c r="E28" i="4" s="1"/>
  <c r="E27" i="4"/>
  <c r="E26" i="4"/>
  <c r="E25" i="4"/>
  <c r="E24" i="4"/>
  <c r="E23" i="4"/>
  <c r="E21" i="4"/>
  <c r="E20" i="4"/>
  <c r="E19" i="4"/>
  <c r="D17" i="4"/>
  <c r="C17" i="4"/>
  <c r="B17" i="4"/>
  <c r="E16" i="4"/>
  <c r="E15" i="4"/>
  <c r="E14" i="4"/>
  <c r="E12" i="4"/>
  <c r="C9" i="4"/>
  <c r="B9" i="4"/>
  <c r="E8" i="4"/>
  <c r="H85" i="3"/>
  <c r="I84" i="3"/>
  <c r="J84" i="3" s="1"/>
  <c r="C77" i="3"/>
  <c r="F77" i="3" s="1"/>
  <c r="I76" i="3"/>
  <c r="J76" i="3" s="1"/>
  <c r="F75" i="3"/>
  <c r="J75" i="3" s="1"/>
  <c r="I74" i="3"/>
  <c r="J74" i="3" s="1"/>
  <c r="I73" i="3"/>
  <c r="J73" i="3" s="1"/>
  <c r="H71" i="3"/>
  <c r="I70" i="3"/>
  <c r="J70" i="3" s="1"/>
  <c r="I69" i="3"/>
  <c r="J69" i="3" s="1"/>
  <c r="H65" i="3"/>
  <c r="I65" i="3" s="1"/>
  <c r="D65" i="3"/>
  <c r="C65" i="3"/>
  <c r="F64" i="3"/>
  <c r="J64" i="3" s="1"/>
  <c r="I63" i="3"/>
  <c r="F63" i="3"/>
  <c r="F62" i="3"/>
  <c r="J62" i="3" s="1"/>
  <c r="H59" i="3"/>
  <c r="I59" i="3" s="1"/>
  <c r="E59" i="3"/>
  <c r="D59" i="3"/>
  <c r="D79" i="3" s="1"/>
  <c r="I58" i="3"/>
  <c r="F58" i="3"/>
  <c r="I57" i="3"/>
  <c r="J57" i="3" s="1"/>
  <c r="I56" i="3"/>
  <c r="J56" i="3" s="1"/>
  <c r="I55" i="3"/>
  <c r="J55" i="3" s="1"/>
  <c r="I54" i="3"/>
  <c r="F54" i="3"/>
  <c r="J54" i="3" s="1"/>
  <c r="H51" i="3"/>
  <c r="C51" i="3"/>
  <c r="I50" i="3"/>
  <c r="J50" i="3" s="1"/>
  <c r="F49" i="3"/>
  <c r="J49" i="3" s="1"/>
  <c r="F48" i="3"/>
  <c r="J48" i="3" s="1"/>
  <c r="F47" i="3"/>
  <c r="J47" i="3" s="1"/>
  <c r="F46" i="3"/>
  <c r="J46" i="3" s="1"/>
  <c r="D38" i="3"/>
  <c r="F38" i="3" s="1"/>
  <c r="J38" i="3" s="1"/>
  <c r="F37" i="3"/>
  <c r="J37" i="3" s="1"/>
  <c r="D34" i="3"/>
  <c r="C32" i="3"/>
  <c r="F32" i="3" s="1"/>
  <c r="J32" i="3" s="1"/>
  <c r="F31" i="3"/>
  <c r="J31" i="3" s="1"/>
  <c r="F30" i="3"/>
  <c r="J30" i="3" s="1"/>
  <c r="C27" i="3"/>
  <c r="F26" i="3"/>
  <c r="J26" i="3" s="1"/>
  <c r="F25" i="3"/>
  <c r="J25" i="3" s="1"/>
  <c r="F24" i="3"/>
  <c r="J24" i="3" s="1"/>
  <c r="F23" i="3"/>
  <c r="J23" i="3" s="1"/>
  <c r="F22" i="3"/>
  <c r="J22" i="3" s="1"/>
  <c r="F20" i="3"/>
  <c r="J20" i="3" s="1"/>
  <c r="F19" i="3"/>
  <c r="J19" i="3" s="1"/>
  <c r="F18" i="3"/>
  <c r="J18" i="3" s="1"/>
  <c r="C16" i="3"/>
  <c r="F16" i="3" s="1"/>
  <c r="J16" i="3" s="1"/>
  <c r="F15" i="3"/>
  <c r="J15" i="3" s="1"/>
  <c r="F14" i="3"/>
  <c r="J14" i="3" s="1"/>
  <c r="F12" i="3"/>
  <c r="J12" i="3" s="1"/>
  <c r="C9" i="3"/>
  <c r="F9" i="3" s="1"/>
  <c r="J9" i="3" s="1"/>
  <c r="F8" i="3"/>
  <c r="J8" i="3" s="1"/>
  <c r="B84" i="2"/>
  <c r="B85" i="2" s="1"/>
  <c r="B70" i="2"/>
  <c r="B76" i="2" s="1"/>
  <c r="B64" i="2"/>
  <c r="B58" i="2"/>
  <c r="B50" i="2"/>
  <c r="B38" i="2"/>
  <c r="B32" i="2"/>
  <c r="B27" i="2"/>
  <c r="B16" i="2"/>
  <c r="B9" i="2"/>
  <c r="B34" i="1"/>
  <c r="B27" i="1"/>
  <c r="B28" i="1" s="1"/>
  <c r="B29" i="1" s="1"/>
  <c r="B16" i="1"/>
  <c r="B17" i="1" s="1"/>
  <c r="B18" i="1" s="1"/>
  <c r="B20" i="1" s="1"/>
  <c r="E52" i="4" l="1"/>
  <c r="E60" i="4"/>
  <c r="D35" i="4"/>
  <c r="D41" i="4" s="1"/>
  <c r="D44" i="4" s="1"/>
  <c r="C35" i="4"/>
  <c r="C41" i="4" s="1"/>
  <c r="C44" i="4" s="1"/>
  <c r="D80" i="4"/>
  <c r="J63" i="3"/>
  <c r="F65" i="3"/>
  <c r="J65" i="3" s="1"/>
  <c r="J58" i="3"/>
  <c r="B34" i="2"/>
  <c r="B40" i="2" s="1"/>
  <c r="B78" i="2"/>
  <c r="B36" i="1"/>
  <c r="B88" i="4"/>
  <c r="E86" i="4"/>
  <c r="C78" i="4"/>
  <c r="E72" i="4"/>
  <c r="B80" i="4"/>
  <c r="E66" i="4"/>
  <c r="B35" i="4"/>
  <c r="E17" i="4"/>
  <c r="E9" i="4"/>
  <c r="H86" i="3"/>
  <c r="I85" i="3"/>
  <c r="J85" i="3" s="1"/>
  <c r="H77" i="3"/>
  <c r="I71" i="3"/>
  <c r="J71" i="3" s="1"/>
  <c r="F59" i="3"/>
  <c r="J59" i="3" s="1"/>
  <c r="E79" i="3"/>
  <c r="I51" i="3"/>
  <c r="F51" i="3"/>
  <c r="J51" i="3" s="1"/>
  <c r="C79" i="3"/>
  <c r="D40" i="3"/>
  <c r="C34" i="3"/>
  <c r="F27" i="3"/>
  <c r="J27" i="3" s="1"/>
  <c r="D82" i="4" l="1"/>
  <c r="D91" i="4" s="1"/>
  <c r="E35" i="4"/>
  <c r="B41" i="4"/>
  <c r="I77" i="3"/>
  <c r="J77" i="3" s="1"/>
  <c r="H79" i="3"/>
  <c r="E88" i="4"/>
  <c r="B90" i="4"/>
  <c r="E90" i="4" s="1"/>
  <c r="C80" i="4"/>
  <c r="E78" i="4"/>
  <c r="I86" i="3"/>
  <c r="J86" i="3" s="1"/>
  <c r="H88" i="3"/>
  <c r="I88" i="3" s="1"/>
  <c r="J88" i="3" s="1"/>
  <c r="F79" i="3"/>
  <c r="E81" i="3"/>
  <c r="D42" i="3"/>
  <c r="C40" i="3"/>
  <c r="F34" i="3"/>
  <c r="J34" i="3" s="1"/>
  <c r="B44" i="4" l="1"/>
  <c r="E41" i="4"/>
  <c r="H81" i="3"/>
  <c r="I79" i="3"/>
  <c r="C42" i="3"/>
  <c r="F40" i="3"/>
  <c r="J40" i="3" s="1"/>
  <c r="E80" i="4"/>
  <c r="C82" i="4"/>
  <c r="C91" i="4" s="1"/>
  <c r="E44" i="4"/>
  <c r="B82" i="4"/>
  <c r="E90" i="3"/>
  <c r="I81" i="3"/>
  <c r="H90" i="3"/>
  <c r="I90" i="3" s="1"/>
  <c r="D81" i="3"/>
  <c r="J79" i="3"/>
  <c r="C81" i="3" l="1"/>
  <c r="F42" i="3"/>
  <c r="J42" i="3" s="1"/>
  <c r="E82" i="4"/>
  <c r="B91" i="4"/>
  <c r="E91" i="4" s="1"/>
  <c r="D90" i="3"/>
  <c r="C90" i="3" l="1"/>
  <c r="F90" i="3" s="1"/>
  <c r="J90" i="3" s="1"/>
  <c r="F81" i="3"/>
  <c r="J81" i="3" s="1"/>
</calcChain>
</file>

<file path=xl/sharedStrings.xml><?xml version="1.0" encoding="utf-8"?>
<sst xmlns="http://schemas.openxmlformats.org/spreadsheetml/2006/main" count="270" uniqueCount="119">
  <si>
    <t>Statement of Financial Position</t>
  </si>
  <si>
    <t>American Dexter Cattle Association</t>
  </si>
  <si>
    <t>As of Mar 31, 2026</t>
  </si>
  <si>
    <t>Assets</t>
  </si>
  <si>
    <t>Current Assets</t>
  </si>
  <si>
    <t>Bank Accounts</t>
  </si>
  <si>
    <t>1000 Cash</t>
  </si>
  <si>
    <t>1010 Highpoint Bank-Checking x0096</t>
  </si>
  <si>
    <t>1020 Highpoint Bank-Savings x0465</t>
  </si>
  <si>
    <t>1025 Highpoint Bank-CD x0538</t>
  </si>
  <si>
    <t>1030 Highpoint Bank-CD x0539</t>
  </si>
  <si>
    <t>1040 Paypal</t>
  </si>
  <si>
    <t>1050 Paypal - EXPO</t>
  </si>
  <si>
    <t>Total for 1000 Cash</t>
  </si>
  <si>
    <t>Total for Bank Accounts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</si>
  <si>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</si>
  <si>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</si>
  <si>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</si>
  <si>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</si>
  <si>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</si>
  <si>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</si>
  <si>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2000 Accounts Payable</t>
  </si>
  <si>
    <t>Total for Accounts Payable</t>
  </si>
  <si>
    <t>Total for Current Liabilities</t>
  </si>
  <si>
    <t>Total for Liabilities</t>
  </si>
  <si>
    <t>Equity</t>
  </si>
  <si>
    <t>3000 Net assets without Donor Restrictions</t>
  </si>
  <si>
    <t>Net Income</t>
  </si>
  <si>
    <t>Total for Equity</t>
  </si>
  <si>
    <t>Total for Liabilities and Equity</t>
  </si>
  <si>
    <t/>
  </si>
  <si>
    <t>Total</t>
  </si>
  <si>
    <t>Statement of Activity</t>
  </si>
  <si>
    <t>January 1-March 31, 2026</t>
  </si>
  <si>
    <t>Income</t>
  </si>
  <si>
    <t>4000 Direct Contributions</t>
  </si>
  <si>
    <t>4010 Individual Contributions</t>
  </si>
  <si>
    <t>Total for 4000 Direct Contributions</t>
  </si>
  <si>
    <t>5100 Program Sales &amp; Fees</t>
  </si>
  <si>
    <t>5115 Animal Transfer Fees</t>
  </si>
  <si>
    <t>5120 Membership Fees</t>
  </si>
  <si>
    <t>5122 Individual Dues</t>
  </si>
  <si>
    <t>5123 Family Dues</t>
  </si>
  <si>
    <t>Total for 5120 Membership Fees</t>
  </si>
  <si>
    <t>5130 Sponsorships</t>
  </si>
  <si>
    <t>5131 Photo Contest Fees</t>
  </si>
  <si>
    <t>5132 Meal Fees</t>
  </si>
  <si>
    <t>5140 Registration Fees</t>
  </si>
  <si>
    <t>5141 Heifers Registrations</t>
  </si>
  <si>
    <t>5142 Late (Cows) Registration</t>
  </si>
  <si>
    <t>5143 Bull Registrations</t>
  </si>
  <si>
    <t>5144 Steer Registrations</t>
  </si>
  <si>
    <t>5145 Replacement Certificate Fees</t>
  </si>
  <si>
    <t>Total for 5140 Registration Fees</t>
  </si>
  <si>
    <t>5150 Advertising Fees</t>
  </si>
  <si>
    <t>5152 Web - For Sale</t>
  </si>
  <si>
    <t>5153 Web - Farm Listing</t>
  </si>
  <si>
    <t>Total for 5150 Advertising Fees</t>
  </si>
  <si>
    <t>Total for 5100 Program Sales &amp; Fees</t>
  </si>
  <si>
    <t>5400 Revenue From Sales</t>
  </si>
  <si>
    <t>5410 Non-inventory Sales</t>
  </si>
  <si>
    <t>Total for 5400 Revenue From Sales</t>
  </si>
  <si>
    <t>Total for Income</t>
  </si>
  <si>
    <t>Gross Profit</t>
  </si>
  <si>
    <t>Expenses</t>
  </si>
  <si>
    <t>7500 Contract Service Expenses</t>
  </si>
  <si>
    <t>7511 BBC Registeration Maint.</t>
  </si>
  <si>
    <t>7512 Registrar</t>
  </si>
  <si>
    <t>7513 Registrar Assistant</t>
  </si>
  <si>
    <t>7514 Secretary</t>
  </si>
  <si>
    <t>7520 Accounting</t>
  </si>
  <si>
    <t>Total for 7500 Contract Service Expenses</t>
  </si>
  <si>
    <t>8100 Nonpersonnel Expenses</t>
  </si>
  <si>
    <t>8110 Supplies</t>
  </si>
  <si>
    <t>8120 Telephone &amp; Internet</t>
  </si>
  <si>
    <t>8130 Postage &amp; Shipping</t>
  </si>
  <si>
    <t>8150 Software &amp; Hardware &lt; $2,000</t>
  </si>
  <si>
    <t>8160 Printing &amp; Copying</t>
  </si>
  <si>
    <t>Total for 8100 Nonpersonnel Expenses</t>
  </si>
  <si>
    <t>8400 Other Program Specific Expenses</t>
  </si>
  <si>
    <t>8410 Show &amp; Awards</t>
  </si>
  <si>
    <t>8420 Pedigree &amp; Genetics</t>
  </si>
  <si>
    <t>8440 Fairs, Shows, Exibitions</t>
  </si>
  <si>
    <t>Total for 8400 Other Program Specific Expenses</t>
  </si>
  <si>
    <t>8500 Other Expenses</t>
  </si>
  <si>
    <t>8520 Insurance - Non-employee Related</t>
  </si>
  <si>
    <t>8521 Directors</t>
  </si>
  <si>
    <t>8522 Show/Event Liability</t>
  </si>
  <si>
    <t>Total for 8520 Insurance - Non-employee Related</t>
  </si>
  <si>
    <t>8550 Bank Fees</t>
  </si>
  <si>
    <t>8560 Merchant Fees</t>
  </si>
  <si>
    <t>8570 Advertising Expenses</t>
  </si>
  <si>
    <t>8580 Business Taxes &amp; Licensing Fees</t>
  </si>
  <si>
    <t>Total for 8500 Other Expenses</t>
  </si>
  <si>
    <t>Total for Expenses</t>
  </si>
  <si>
    <t>Net Operating Income</t>
  </si>
  <si>
    <t>Other Income</t>
  </si>
  <si>
    <t>9200 Investment Activity</t>
  </si>
  <si>
    <t>9210 Interest</t>
  </si>
  <si>
    <t>Total for 9200 Investment Activity</t>
  </si>
  <si>
    <t>Total for Other Income</t>
  </si>
  <si>
    <t>Net Other Income</t>
  </si>
  <si>
    <t>Statement of Activity by Class</t>
  </si>
  <si>
    <t>100 Programs</t>
  </si>
  <si>
    <t>110 General Programs</t>
  </si>
  <si>
    <t>120 EXPO</t>
  </si>
  <si>
    <t>150 Publications</t>
  </si>
  <si>
    <t>Total for 100 Programs</t>
  </si>
  <si>
    <t>600 Administrative</t>
  </si>
  <si>
    <t>610 General Administrative</t>
  </si>
  <si>
    <t>Total for 600 Administrative</t>
  </si>
  <si>
    <t>Cost of Goods Sold</t>
  </si>
  <si>
    <t>Other Expenses</t>
  </si>
  <si>
    <t>Statement of Activity by Month</t>
  </si>
  <si>
    <t>January-March, 2026</t>
  </si>
  <si>
    <t>Jan 2026</t>
  </si>
  <si>
    <t>Feb 2026</t>
  </si>
  <si>
    <t>Mar 2026</t>
  </si>
  <si>
    <t>5124 Associate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</si>
</sst>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[$$-409]* #,##0_ ;_-[$$-409]* \-#,##0\ ;_-[$$-409]* &quot;-&quot;??_ ;_-@_ 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6"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167" fontId="4" fillId="0" borderId="1" xfId="1" applyNumberFormat="1" applyFont="1" applyAlignment="1">
      <alignment horizontal="center" wrapText="1"/>
    </xf>
    <xf numFmtId="167" fontId="0" fillId="0" borderId="0" xfId="0" applyNumberFormat="1" applyAlignment="1">
      <alignment wrapText="1"/>
    </xf>
    <xf numFmtId="167" fontId="3" fillId="0" borderId="0" xfId="0" applyNumberFormat="1" applyFont="1" applyAlignment="1">
      <alignment wrapText="1"/>
    </xf>
    <xf numFmtId="167" fontId="2" fillId="0" borderId="2" xfId="0" applyNumberFormat="1" applyFont="1" applyBorder="1" applyAlignment="1">
      <alignment wrapText="1"/>
    </xf>
    <xf numFmtId="167" fontId="2" fillId="0" borderId="0" xfId="0" applyNumberFormat="1" applyFont="1" applyBorder="1" applyAlignment="1">
      <alignment wrapText="1"/>
    </xf>
    <xf numFmtId="167" fontId="2" fillId="0" borderId="3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0" fontId="4" fillId="0" borderId="1" xfId="1" applyFont="1" applyAlignment="1">
      <alignment horizontal="center" vertical="center" wrapText="1"/>
    </xf>
    <xf numFmtId="167" fontId="4" fillId="0" borderId="1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sheetPr>
    <pageSetUpPr fitToPage="1"/>
  </sheetPr>
  <dimension ref="A1:B3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6" sqref="L26"/>
    </sheetView>
  </sheetViews>
  <sheetFormatPr defaultColWidth="11.25" defaultRowHeight="15.75" x14ac:dyDescent="0.25"/>
  <cols>
    <col min="1" max="1" width="45.625" style="14" customWidth="1"/>
    <col min="2" max="2" width="25.625" style="17" customWidth="1"/>
  </cols>
  <sheetData>
    <row r="1" spans="1:2" x14ac:dyDescent="0.25">
      <c r="A1" s="4" t="s">
        <v>0</v>
      </c>
      <c r="B1" s="3"/>
    </row>
    <row r="2" spans="1:2" x14ac:dyDescent="0.25">
      <c r="A2" s="2" t="s">
        <v>1</v>
      </c>
      <c r="B2" s="3"/>
    </row>
    <row r="3" spans="1:2" x14ac:dyDescent="0.25">
      <c r="A3" s="1" t="s">
        <v>2</v>
      </c>
      <c r="B3" s="3"/>
    </row>
    <row r="5" spans="1:2" x14ac:dyDescent="0.25">
      <c r="A5" s="15" t="s">
        <v>30</v>
      </c>
      <c r="B5" s="16" t="s">
        <v>31</v>
      </c>
    </row>
    <row r="6" spans="1:2" x14ac:dyDescent="0.25">
      <c r="A6" s="5" t="s">
        <v>3</v>
      </c>
    </row>
    <row r="7" spans="1:2" x14ac:dyDescent="0.25">
      <c r="A7" s="6" t="s">
        <v>4</v>
      </c>
    </row>
    <row r="8" spans="1:2" x14ac:dyDescent="0.25">
      <c r="A8" s="7" t="s">
        <v>5</v>
      </c>
    </row>
    <row r="9" spans="1:2" x14ac:dyDescent="0.25">
      <c r="A9" s="8" t="s">
        <v>6</v>
      </c>
      <c r="B9" s="18"/>
    </row>
    <row r="10" spans="1:2" x14ac:dyDescent="0.25">
      <c r="A10" s="9" t="s">
        <v>7</v>
      </c>
      <c r="B10" s="18">
        <v>26531.38</v>
      </c>
    </row>
    <row r="11" spans="1:2" x14ac:dyDescent="0.25">
      <c r="A11" s="9" t="s">
        <v>8</v>
      </c>
      <c r="B11" s="18">
        <v>55566.74</v>
      </c>
    </row>
    <row r="12" spans="1:2" x14ac:dyDescent="0.25">
      <c r="A12" s="9" t="s">
        <v>9</v>
      </c>
      <c r="B12" s="18">
        <v>104901.72</v>
      </c>
    </row>
    <row r="13" spans="1:2" x14ac:dyDescent="0.25">
      <c r="A13" s="9" t="s">
        <v>10</v>
      </c>
      <c r="B13" s="18">
        <v>112745.28</v>
      </c>
    </row>
    <row r="14" spans="1:2" x14ac:dyDescent="0.25">
      <c r="A14" s="9" t="s">
        <v>11</v>
      </c>
      <c r="B14" s="18">
        <v>19181.29</v>
      </c>
    </row>
    <row r="15" spans="1:2" x14ac:dyDescent="0.25">
      <c r="A15" s="9" t="s">
        <v>12</v>
      </c>
      <c r="B15" s="18">
        <v>6556.65</v>
      </c>
    </row>
    <row r="16" spans="1:2" hidden="1" x14ac:dyDescent="0.25">
      <c r="A16" s="10" t="s">
        <v>13</v>
      </c>
      <c r="B16" s="19">
        <f>B9+B10+B11+B12+B13+B14+B15</f>
        <v>325483.06</v>
      </c>
    </row>
    <row r="17" spans="1:2" x14ac:dyDescent="0.25">
      <c r="A17" s="11" t="s">
        <v>14</v>
      </c>
      <c r="B17" s="19">
        <f>B8+B16</f>
        <v>325483.06</v>
      </c>
    </row>
    <row r="18" spans="1:2" hidden="1" x14ac:dyDescent="0.25">
      <c r="A18" s="12" t="s">
        <v>15</v>
      </c>
      <c r="B18" s="19">
        <f>B7+B17</f>
        <v>325483.06</v>
      </c>
    </row>
    <row r="19" spans="1:2" x14ac:dyDescent="0.25">
      <c r="A19" s="12"/>
      <c r="B19" s="20"/>
    </row>
    <row r="20" spans="1:2" ht="16.5" thickBot="1" x14ac:dyDescent="0.3">
      <c r="A20" s="13" t="s">
        <v>16</v>
      </c>
      <c r="B20" s="21">
        <f>B18</f>
        <v>325483.06</v>
      </c>
    </row>
    <row r="21" spans="1:2" ht="16.5" thickTop="1" x14ac:dyDescent="0.25">
      <c r="A21" s="13"/>
      <c r="B21" s="20"/>
    </row>
    <row r="22" spans="1:2" x14ac:dyDescent="0.25">
      <c r="A22" s="5" t="s">
        <v>17</v>
      </c>
    </row>
    <row r="23" spans="1:2" x14ac:dyDescent="0.25">
      <c r="A23" s="6" t="s">
        <v>18</v>
      </c>
    </row>
    <row r="24" spans="1:2" x14ac:dyDescent="0.25">
      <c r="A24" s="7" t="s">
        <v>19</v>
      </c>
    </row>
    <row r="25" spans="1:2" x14ac:dyDescent="0.25">
      <c r="A25" s="8" t="s">
        <v>20</v>
      </c>
    </row>
    <row r="26" spans="1:2" x14ac:dyDescent="0.25">
      <c r="A26" s="9" t="s">
        <v>21</v>
      </c>
      <c r="B26" s="18">
        <v>618.91</v>
      </c>
    </row>
    <row r="27" spans="1:2" hidden="1" x14ac:dyDescent="0.25">
      <c r="A27" s="10" t="s">
        <v>22</v>
      </c>
      <c r="B27" s="19">
        <f>B25+B26</f>
        <v>618.91</v>
      </c>
    </row>
    <row r="28" spans="1:2" hidden="1" x14ac:dyDescent="0.25">
      <c r="A28" s="11" t="s">
        <v>23</v>
      </c>
      <c r="B28" s="19">
        <f>B24+B27</f>
        <v>618.91</v>
      </c>
    </row>
    <row r="29" spans="1:2" x14ac:dyDescent="0.25">
      <c r="A29" s="12" t="s">
        <v>24</v>
      </c>
      <c r="B29" s="19">
        <f>B23+B28</f>
        <v>618.91</v>
      </c>
    </row>
    <row r="30" spans="1:2" x14ac:dyDescent="0.25">
      <c r="A30" s="12"/>
      <c r="B30" s="20"/>
    </row>
    <row r="31" spans="1:2" x14ac:dyDescent="0.25">
      <c r="A31" s="6" t="s">
        <v>25</v>
      </c>
    </row>
    <row r="32" spans="1:2" x14ac:dyDescent="0.25">
      <c r="A32" s="7" t="s">
        <v>26</v>
      </c>
      <c r="B32" s="18">
        <v>302281.46000000008</v>
      </c>
    </row>
    <row r="33" spans="1:2" x14ac:dyDescent="0.25">
      <c r="A33" s="7" t="s">
        <v>27</v>
      </c>
      <c r="B33" s="18">
        <v>22582.689999999995</v>
      </c>
    </row>
    <row r="34" spans="1:2" x14ac:dyDescent="0.25">
      <c r="A34" s="12" t="s">
        <v>28</v>
      </c>
      <c r="B34" s="19">
        <f>B31+B32+B33</f>
        <v>324864.15000000008</v>
      </c>
    </row>
    <row r="35" spans="1:2" x14ac:dyDescent="0.25">
      <c r="A35" s="12"/>
      <c r="B35" s="20"/>
    </row>
    <row r="36" spans="1:2" ht="16.5" thickBot="1" x14ac:dyDescent="0.3">
      <c r="A36" s="13" t="s">
        <v>29</v>
      </c>
      <c r="B36" s="21">
        <f>B29+B34</f>
        <v>325483.06000000006</v>
      </c>
    </row>
    <row r="37" spans="1:2" ht="16.5" thickTop="1" x14ac:dyDescent="0.25"/>
  </sheetData>
  <mergeCells count="3">
    <mergeCell ref="A1:B1"/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E43E-8C34-4129-AC5E-8FB5B8093A5B}">
  <sheetPr>
    <pageSetUpPr fitToPage="1"/>
  </sheetPr>
  <dimension ref="A1:B8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1.25" defaultRowHeight="15.75" x14ac:dyDescent="0.25"/>
  <cols>
    <col min="1" max="1" width="45.625" style="14" customWidth="1"/>
    <col min="2" max="2" width="25.625" style="17" customWidth="1"/>
  </cols>
  <sheetData>
    <row r="1" spans="1:2" x14ac:dyDescent="0.25">
      <c r="A1" s="4" t="s">
        <v>32</v>
      </c>
      <c r="B1" s="3"/>
    </row>
    <row r="2" spans="1:2" x14ac:dyDescent="0.25">
      <c r="A2" s="2" t="s">
        <v>1</v>
      </c>
      <c r="B2" s="3"/>
    </row>
    <row r="3" spans="1:2" x14ac:dyDescent="0.25">
      <c r="A3" s="1" t="s">
        <v>33</v>
      </c>
      <c r="B3" s="3"/>
    </row>
    <row r="5" spans="1:2" x14ac:dyDescent="0.25">
      <c r="A5" s="15" t="s">
        <v>30</v>
      </c>
      <c r="B5" s="16" t="s">
        <v>31</v>
      </c>
    </row>
    <row r="6" spans="1:2" x14ac:dyDescent="0.25">
      <c r="A6" s="5" t="s">
        <v>34</v>
      </c>
    </row>
    <row r="7" spans="1:2" x14ac:dyDescent="0.25">
      <c r="A7" s="6" t="s">
        <v>35</v>
      </c>
      <c r="B7" s="18"/>
    </row>
    <row r="8" spans="1:2" x14ac:dyDescent="0.25">
      <c r="A8" s="7" t="s">
        <v>36</v>
      </c>
      <c r="B8" s="18">
        <v>15</v>
      </c>
    </row>
    <row r="9" spans="1:2" x14ac:dyDescent="0.25">
      <c r="A9" s="12" t="s">
        <v>37</v>
      </c>
      <c r="B9" s="19">
        <f>B7+B8</f>
        <v>15</v>
      </c>
    </row>
    <row r="10" spans="1:2" x14ac:dyDescent="0.25">
      <c r="A10" s="12"/>
      <c r="B10" s="20"/>
    </row>
    <row r="11" spans="1:2" x14ac:dyDescent="0.25">
      <c r="A11" s="6" t="s">
        <v>38</v>
      </c>
      <c r="B11" s="18"/>
    </row>
    <row r="12" spans="1:2" x14ac:dyDescent="0.25">
      <c r="A12" s="7" t="s">
        <v>39</v>
      </c>
      <c r="B12" s="18">
        <v>11950</v>
      </c>
    </row>
    <row r="13" spans="1:2" x14ac:dyDescent="0.25">
      <c r="A13" s="7" t="s">
        <v>40</v>
      </c>
      <c r="B13" s="18"/>
    </row>
    <row r="14" spans="1:2" x14ac:dyDescent="0.25">
      <c r="A14" s="8" t="s">
        <v>41</v>
      </c>
      <c r="B14" s="18">
        <v>26807.06</v>
      </c>
    </row>
    <row r="15" spans="1:2" x14ac:dyDescent="0.25">
      <c r="A15" s="8" t="s">
        <v>42</v>
      </c>
      <c r="B15" s="18">
        <v>2080</v>
      </c>
    </row>
    <row r="16" spans="1:2" x14ac:dyDescent="0.25">
      <c r="A16" s="11" t="s">
        <v>43</v>
      </c>
      <c r="B16" s="19">
        <f>B13+B14+B15</f>
        <v>28887.06</v>
      </c>
    </row>
    <row r="17" spans="1:2" x14ac:dyDescent="0.25">
      <c r="A17" s="11"/>
      <c r="B17" s="20"/>
    </row>
    <row r="18" spans="1:2" x14ac:dyDescent="0.25">
      <c r="A18" s="7" t="s">
        <v>44</v>
      </c>
      <c r="B18" s="18">
        <v>5100</v>
      </c>
    </row>
    <row r="19" spans="1:2" x14ac:dyDescent="0.25">
      <c r="A19" s="7" t="s">
        <v>45</v>
      </c>
      <c r="B19" s="18">
        <v>60</v>
      </c>
    </row>
    <row r="20" spans="1:2" x14ac:dyDescent="0.25">
      <c r="A20" s="7" t="s">
        <v>46</v>
      </c>
      <c r="B20" s="18">
        <v>140</v>
      </c>
    </row>
    <row r="21" spans="1:2" x14ac:dyDescent="0.25">
      <c r="A21" s="7" t="s">
        <v>47</v>
      </c>
      <c r="B21" s="18"/>
    </row>
    <row r="22" spans="1:2" x14ac:dyDescent="0.25">
      <c r="A22" s="8" t="s">
        <v>48</v>
      </c>
      <c r="B22" s="18">
        <v>10110</v>
      </c>
    </row>
    <row r="23" spans="1:2" x14ac:dyDescent="0.25">
      <c r="A23" s="8" t="s">
        <v>49</v>
      </c>
      <c r="B23" s="18">
        <v>1800</v>
      </c>
    </row>
    <row r="24" spans="1:2" x14ac:dyDescent="0.25">
      <c r="A24" s="8" t="s">
        <v>50</v>
      </c>
      <c r="B24" s="18">
        <v>5935</v>
      </c>
    </row>
    <row r="25" spans="1:2" x14ac:dyDescent="0.25">
      <c r="A25" s="8" t="s">
        <v>51</v>
      </c>
      <c r="B25" s="18">
        <v>175</v>
      </c>
    </row>
    <row r="26" spans="1:2" x14ac:dyDescent="0.25">
      <c r="A26" s="8" t="s">
        <v>52</v>
      </c>
      <c r="B26" s="18">
        <v>36</v>
      </c>
    </row>
    <row r="27" spans="1:2" x14ac:dyDescent="0.25">
      <c r="A27" s="11" t="s">
        <v>53</v>
      </c>
      <c r="B27" s="19">
        <f>B21+B22+B23+B24+B25+B26</f>
        <v>18056</v>
      </c>
    </row>
    <row r="28" spans="1:2" x14ac:dyDescent="0.25">
      <c r="A28" s="11"/>
      <c r="B28" s="20"/>
    </row>
    <row r="29" spans="1:2" x14ac:dyDescent="0.25">
      <c r="A29" s="7" t="s">
        <v>54</v>
      </c>
      <c r="B29" s="18"/>
    </row>
    <row r="30" spans="1:2" x14ac:dyDescent="0.25">
      <c r="A30" s="8" t="s">
        <v>55</v>
      </c>
      <c r="B30" s="18">
        <v>450</v>
      </c>
    </row>
    <row r="31" spans="1:2" x14ac:dyDescent="0.25">
      <c r="A31" s="8" t="s">
        <v>56</v>
      </c>
      <c r="B31" s="18">
        <v>1860</v>
      </c>
    </row>
    <row r="32" spans="1:2" x14ac:dyDescent="0.25">
      <c r="A32" s="11" t="s">
        <v>57</v>
      </c>
      <c r="B32" s="19">
        <f>B29+B30+B31</f>
        <v>2310</v>
      </c>
    </row>
    <row r="33" spans="1:2" x14ac:dyDescent="0.25">
      <c r="A33" s="11"/>
      <c r="B33" s="20"/>
    </row>
    <row r="34" spans="1:2" x14ac:dyDescent="0.25">
      <c r="A34" s="12" t="s">
        <v>58</v>
      </c>
      <c r="B34" s="19">
        <f>B11+B12+B16+B18+B19+B20+B27+B32</f>
        <v>66503.06</v>
      </c>
    </row>
    <row r="35" spans="1:2" x14ac:dyDescent="0.25">
      <c r="A35" s="12"/>
      <c r="B35" s="20"/>
    </row>
    <row r="36" spans="1:2" x14ac:dyDescent="0.25">
      <c r="A36" s="6" t="s">
        <v>59</v>
      </c>
      <c r="B36" s="18"/>
    </row>
    <row r="37" spans="1:2" x14ac:dyDescent="0.25">
      <c r="A37" s="7" t="s">
        <v>60</v>
      </c>
      <c r="B37" s="18">
        <v>50</v>
      </c>
    </row>
    <row r="38" spans="1:2" x14ac:dyDescent="0.25">
      <c r="A38" s="12" t="s">
        <v>61</v>
      </c>
      <c r="B38" s="19">
        <f>B36+B37</f>
        <v>50</v>
      </c>
    </row>
    <row r="39" spans="1:2" x14ac:dyDescent="0.25">
      <c r="A39" s="12"/>
      <c r="B39" s="20"/>
    </row>
    <row r="40" spans="1:2" x14ac:dyDescent="0.25">
      <c r="A40" s="13" t="s">
        <v>62</v>
      </c>
      <c r="B40" s="19">
        <f>B9+B34+B38</f>
        <v>66568.06</v>
      </c>
    </row>
    <row r="41" spans="1:2" hidden="1" x14ac:dyDescent="0.25">
      <c r="A41" s="13" t="s">
        <v>63</v>
      </c>
      <c r="B41" s="20">
        <v>66568.06</v>
      </c>
    </row>
    <row r="42" spans="1:2" x14ac:dyDescent="0.25">
      <c r="A42" s="13"/>
      <c r="B42" s="20"/>
    </row>
    <row r="43" spans="1:2" x14ac:dyDescent="0.25">
      <c r="A43" s="5" t="s">
        <v>64</v>
      </c>
    </row>
    <row r="44" spans="1:2" x14ac:dyDescent="0.25">
      <c r="A44" s="6" t="s">
        <v>65</v>
      </c>
      <c r="B44" s="18"/>
    </row>
    <row r="45" spans="1:2" x14ac:dyDescent="0.25">
      <c r="A45" s="7" t="s">
        <v>66</v>
      </c>
      <c r="B45" s="18">
        <v>900</v>
      </c>
    </row>
    <row r="46" spans="1:2" x14ac:dyDescent="0.25">
      <c r="A46" s="7" t="s">
        <v>67</v>
      </c>
      <c r="B46" s="18">
        <v>11439</v>
      </c>
    </row>
    <row r="47" spans="1:2" x14ac:dyDescent="0.25">
      <c r="A47" s="7" t="s">
        <v>68</v>
      </c>
      <c r="B47" s="18">
        <v>3072</v>
      </c>
    </row>
    <row r="48" spans="1:2" x14ac:dyDescent="0.25">
      <c r="A48" s="7" t="s">
        <v>69</v>
      </c>
      <c r="B48" s="18">
        <v>4104</v>
      </c>
    </row>
    <row r="49" spans="1:2" x14ac:dyDescent="0.25">
      <c r="A49" s="7" t="s">
        <v>70</v>
      </c>
      <c r="B49" s="18">
        <v>3055</v>
      </c>
    </row>
    <row r="50" spans="1:2" x14ac:dyDescent="0.25">
      <c r="A50" s="12" t="s">
        <v>71</v>
      </c>
      <c r="B50" s="19">
        <f>B44+B45+B46+B47+B48+B49</f>
        <v>22570</v>
      </c>
    </row>
    <row r="51" spans="1:2" x14ac:dyDescent="0.25">
      <c r="A51" s="12"/>
      <c r="B51" s="20"/>
    </row>
    <row r="52" spans="1:2" x14ac:dyDescent="0.25">
      <c r="A52" s="6" t="s">
        <v>72</v>
      </c>
      <c r="B52" s="18"/>
    </row>
    <row r="53" spans="1:2" x14ac:dyDescent="0.25">
      <c r="A53" s="7" t="s">
        <v>73</v>
      </c>
      <c r="B53" s="18">
        <v>848.46</v>
      </c>
    </row>
    <row r="54" spans="1:2" x14ac:dyDescent="0.25">
      <c r="A54" s="7" t="s">
        <v>74</v>
      </c>
      <c r="B54" s="18">
        <v>649.42999999999995</v>
      </c>
    </row>
    <row r="55" spans="1:2" x14ac:dyDescent="0.25">
      <c r="A55" s="7" t="s">
        <v>75</v>
      </c>
      <c r="B55" s="18">
        <v>815.8</v>
      </c>
    </row>
    <row r="56" spans="1:2" x14ac:dyDescent="0.25">
      <c r="A56" s="7" t="s">
        <v>76</v>
      </c>
      <c r="B56" s="18">
        <v>2759.72</v>
      </c>
    </row>
    <row r="57" spans="1:2" x14ac:dyDescent="0.25">
      <c r="A57" s="7" t="s">
        <v>77</v>
      </c>
      <c r="B57" s="18">
        <v>6468.91</v>
      </c>
    </row>
    <row r="58" spans="1:2" x14ac:dyDescent="0.25">
      <c r="A58" s="12" t="s">
        <v>78</v>
      </c>
      <c r="B58" s="19">
        <f>B52+B53+B54+B55+B56+B57</f>
        <v>11542.32</v>
      </c>
    </row>
    <row r="59" spans="1:2" x14ac:dyDescent="0.25">
      <c r="A59" s="12"/>
      <c r="B59" s="20"/>
    </row>
    <row r="60" spans="1:2" x14ac:dyDescent="0.25">
      <c r="A60" s="6" t="s">
        <v>79</v>
      </c>
      <c r="B60" s="18"/>
    </row>
    <row r="61" spans="1:2" x14ac:dyDescent="0.25">
      <c r="A61" s="7" t="s">
        <v>80</v>
      </c>
      <c r="B61" s="18">
        <v>31.35</v>
      </c>
    </row>
    <row r="62" spans="1:2" x14ac:dyDescent="0.25">
      <c r="A62" s="7" t="s">
        <v>81</v>
      </c>
      <c r="B62" s="18">
        <v>44</v>
      </c>
    </row>
    <row r="63" spans="1:2" x14ac:dyDescent="0.25">
      <c r="A63" s="7" t="s">
        <v>82</v>
      </c>
      <c r="B63" s="18">
        <v>1000</v>
      </c>
    </row>
    <row r="64" spans="1:2" x14ac:dyDescent="0.25">
      <c r="A64" s="12" t="s">
        <v>83</v>
      </c>
      <c r="B64" s="19">
        <f>B60+B61+B62+B63</f>
        <v>1075.3499999999999</v>
      </c>
    </row>
    <row r="65" spans="1:2" x14ac:dyDescent="0.25">
      <c r="A65" s="12"/>
      <c r="B65" s="20"/>
    </row>
    <row r="66" spans="1:2" x14ac:dyDescent="0.25">
      <c r="A66" s="6" t="s">
        <v>84</v>
      </c>
      <c r="B66" s="18"/>
    </row>
    <row r="67" spans="1:2" x14ac:dyDescent="0.25">
      <c r="A67" s="7" t="s">
        <v>85</v>
      </c>
      <c r="B67" s="18"/>
    </row>
    <row r="68" spans="1:2" x14ac:dyDescent="0.25">
      <c r="A68" s="8" t="s">
        <v>86</v>
      </c>
      <c r="B68" s="18">
        <v>2129</v>
      </c>
    </row>
    <row r="69" spans="1:2" x14ac:dyDescent="0.25">
      <c r="A69" s="8" t="s">
        <v>87</v>
      </c>
      <c r="B69" s="18">
        <v>3295</v>
      </c>
    </row>
    <row r="70" spans="1:2" x14ac:dyDescent="0.25">
      <c r="A70" s="11" t="s">
        <v>88</v>
      </c>
      <c r="B70" s="19">
        <f>B67+B68+B69</f>
        <v>5424</v>
      </c>
    </row>
    <row r="71" spans="1:2" x14ac:dyDescent="0.25">
      <c r="A71" s="11"/>
      <c r="B71" s="20"/>
    </row>
    <row r="72" spans="1:2" x14ac:dyDescent="0.25">
      <c r="A72" s="7" t="s">
        <v>89</v>
      </c>
      <c r="B72" s="18">
        <v>83.39</v>
      </c>
    </row>
    <row r="73" spans="1:2" x14ac:dyDescent="0.25">
      <c r="A73" s="7" t="s">
        <v>90</v>
      </c>
      <c r="B73" s="18">
        <v>2944.63</v>
      </c>
    </row>
    <row r="74" spans="1:2" x14ac:dyDescent="0.25">
      <c r="A74" s="7" t="s">
        <v>91</v>
      </c>
      <c r="B74" s="18">
        <v>1888</v>
      </c>
    </row>
    <row r="75" spans="1:2" x14ac:dyDescent="0.25">
      <c r="A75" s="7" t="s">
        <v>92</v>
      </c>
      <c r="B75" s="18">
        <v>405</v>
      </c>
    </row>
    <row r="76" spans="1:2" x14ac:dyDescent="0.25">
      <c r="A76" s="12" t="s">
        <v>93</v>
      </c>
      <c r="B76" s="19">
        <f>B66+B70+B72+B73+B74+B75</f>
        <v>10745.02</v>
      </c>
    </row>
    <row r="77" spans="1:2" x14ac:dyDescent="0.25">
      <c r="A77" s="12"/>
      <c r="B77" s="20"/>
    </row>
    <row r="78" spans="1:2" x14ac:dyDescent="0.25">
      <c r="A78" s="13" t="s">
        <v>94</v>
      </c>
      <c r="B78" s="19">
        <f>B50+B58+B64+B76</f>
        <v>45932.69</v>
      </c>
    </row>
    <row r="79" spans="1:2" x14ac:dyDescent="0.25">
      <c r="A79" s="13"/>
      <c r="B79" s="20"/>
    </row>
    <row r="80" spans="1:2" hidden="1" x14ac:dyDescent="0.25">
      <c r="A80" s="13" t="s">
        <v>95</v>
      </c>
      <c r="B80" s="19">
        <v>20635.369999999995</v>
      </c>
    </row>
    <row r="81" spans="1:2" x14ac:dyDescent="0.25">
      <c r="A81" s="5" t="s">
        <v>96</v>
      </c>
    </row>
    <row r="82" spans="1:2" x14ac:dyDescent="0.25">
      <c r="A82" s="6" t="s">
        <v>97</v>
      </c>
      <c r="B82" s="18"/>
    </row>
    <row r="83" spans="1:2" x14ac:dyDescent="0.25">
      <c r="A83" s="7" t="s">
        <v>98</v>
      </c>
      <c r="B83" s="18">
        <v>1947.32</v>
      </c>
    </row>
    <row r="84" spans="1:2" x14ac:dyDescent="0.25">
      <c r="A84" s="12" t="s">
        <v>99</v>
      </c>
      <c r="B84" s="19">
        <f>B82+B83</f>
        <v>1947.32</v>
      </c>
    </row>
    <row r="85" spans="1:2" hidden="1" x14ac:dyDescent="0.25">
      <c r="A85" s="13" t="s">
        <v>100</v>
      </c>
      <c r="B85" s="19">
        <f>B84</f>
        <v>1947.32</v>
      </c>
    </row>
    <row r="86" spans="1:2" hidden="1" x14ac:dyDescent="0.25">
      <c r="A86" s="13" t="s">
        <v>101</v>
      </c>
      <c r="B86" s="19">
        <v>1947.32</v>
      </c>
    </row>
    <row r="87" spans="1:2" x14ac:dyDescent="0.25">
      <c r="A87" s="13"/>
      <c r="B87" s="20"/>
    </row>
    <row r="88" spans="1:2" ht="16.5" thickBot="1" x14ac:dyDescent="0.3">
      <c r="A88" s="13" t="s">
        <v>27</v>
      </c>
      <c r="B88" s="21">
        <v>22582.689999999995</v>
      </c>
    </row>
    <row r="89" spans="1:2" ht="16.5" thickTop="1" x14ac:dyDescent="0.25"/>
  </sheetData>
  <mergeCells count="3">
    <mergeCell ref="A1:B1"/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5349-2566-4E7B-A3DF-535767F7DC5C}">
  <sheetPr>
    <pageSetUpPr fitToPage="1"/>
  </sheetPr>
  <dimension ref="A1:J9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1" sqref="K11"/>
    </sheetView>
  </sheetViews>
  <sheetFormatPr defaultColWidth="11.25" defaultRowHeight="15.75" outlineLevelCol="1" x14ac:dyDescent="0.25"/>
  <cols>
    <col min="1" max="1" width="40.625" style="14" customWidth="1"/>
    <col min="2" max="5" width="12.625" style="17" customWidth="1" outlineLevel="1"/>
    <col min="6" max="6" width="12.625" style="17" customWidth="1"/>
    <col min="7" max="8" width="12.625" style="17" customWidth="1" outlineLevel="1"/>
    <col min="9" max="10" width="12.625" style="17" customWidth="1"/>
  </cols>
  <sheetData>
    <row r="1" spans="1:10" x14ac:dyDescent="0.25">
      <c r="A1" s="4" t="s">
        <v>102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" t="s">
        <v>33</v>
      </c>
      <c r="B3" s="3"/>
      <c r="C3" s="3"/>
      <c r="D3" s="3"/>
      <c r="E3" s="3"/>
      <c r="F3" s="3"/>
      <c r="G3" s="3"/>
      <c r="H3" s="3"/>
      <c r="I3" s="3"/>
      <c r="J3" s="3"/>
    </row>
    <row r="5" spans="1:10" s="25" customFormat="1" ht="24" x14ac:dyDescent="0.25">
      <c r="A5" s="23" t="s">
        <v>30</v>
      </c>
      <c r="B5" s="24" t="s">
        <v>103</v>
      </c>
      <c r="C5" s="24" t="s">
        <v>104</v>
      </c>
      <c r="D5" s="24" t="s">
        <v>105</v>
      </c>
      <c r="E5" s="24" t="s">
        <v>106</v>
      </c>
      <c r="F5" s="24" t="s">
        <v>107</v>
      </c>
      <c r="G5" s="24" t="s">
        <v>108</v>
      </c>
      <c r="H5" s="24" t="s">
        <v>109</v>
      </c>
      <c r="I5" s="24" t="s">
        <v>110</v>
      </c>
      <c r="J5" s="24" t="s">
        <v>31</v>
      </c>
    </row>
    <row r="6" spans="1:10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</row>
    <row r="7" spans="1:10" x14ac:dyDescent="0.25">
      <c r="A7" s="6" t="s">
        <v>35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7" t="s">
        <v>36</v>
      </c>
      <c r="B8" s="18"/>
      <c r="C8" s="18">
        <v>15</v>
      </c>
      <c r="D8" s="18"/>
      <c r="E8" s="18"/>
      <c r="F8" s="18">
        <f>E8+D8+C8+B8</f>
        <v>15</v>
      </c>
      <c r="G8" s="18"/>
      <c r="H8" s="18"/>
      <c r="I8" s="18"/>
      <c r="J8" s="18">
        <f>F8+I8</f>
        <v>15</v>
      </c>
    </row>
    <row r="9" spans="1:10" x14ac:dyDescent="0.25">
      <c r="A9" s="12" t="s">
        <v>37</v>
      </c>
      <c r="B9" s="19"/>
      <c r="C9" s="19">
        <f>C7+C8</f>
        <v>15</v>
      </c>
      <c r="D9" s="19"/>
      <c r="E9" s="19"/>
      <c r="F9" s="19">
        <f>E9+D9+C9+B9</f>
        <v>15</v>
      </c>
      <c r="G9" s="19"/>
      <c r="H9" s="19"/>
      <c r="I9" s="19"/>
      <c r="J9" s="19">
        <f>F9+I9</f>
        <v>15</v>
      </c>
    </row>
    <row r="10" spans="1:10" x14ac:dyDescent="0.25">
      <c r="A10" s="12"/>
      <c r="B10" s="20"/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A11" s="6" t="s">
        <v>38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7" t="s">
        <v>39</v>
      </c>
      <c r="B12" s="18"/>
      <c r="C12" s="18">
        <v>11950</v>
      </c>
      <c r="D12" s="18"/>
      <c r="E12" s="18"/>
      <c r="F12" s="18">
        <f>E12+D12+C12+B12</f>
        <v>11950</v>
      </c>
      <c r="G12" s="18"/>
      <c r="H12" s="18"/>
      <c r="I12" s="18"/>
      <c r="J12" s="18">
        <f>F12+I12</f>
        <v>11950</v>
      </c>
    </row>
    <row r="13" spans="1:10" x14ac:dyDescent="0.25">
      <c r="A13" s="7" t="s">
        <v>40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8" t="s">
        <v>41</v>
      </c>
      <c r="B14" s="18"/>
      <c r="C14" s="18">
        <v>26807.06</v>
      </c>
      <c r="D14" s="18"/>
      <c r="E14" s="18"/>
      <c r="F14" s="18">
        <f t="shared" ref="F14:F20" si="0">E14+D14+C14+B14</f>
        <v>26807.06</v>
      </c>
      <c r="G14" s="18"/>
      <c r="H14" s="18"/>
      <c r="I14" s="18"/>
      <c r="J14" s="18">
        <f t="shared" ref="J14:J20" si="1">F14+I14</f>
        <v>26807.06</v>
      </c>
    </row>
    <row r="15" spans="1:10" x14ac:dyDescent="0.25">
      <c r="A15" s="8" t="s">
        <v>42</v>
      </c>
      <c r="B15" s="18"/>
      <c r="C15" s="18">
        <v>2080</v>
      </c>
      <c r="D15" s="18"/>
      <c r="E15" s="18"/>
      <c r="F15" s="18">
        <f t="shared" si="0"/>
        <v>2080</v>
      </c>
      <c r="G15" s="18"/>
      <c r="H15" s="18"/>
      <c r="I15" s="18"/>
      <c r="J15" s="18">
        <f t="shared" si="1"/>
        <v>2080</v>
      </c>
    </row>
    <row r="16" spans="1:10" x14ac:dyDescent="0.25">
      <c r="A16" s="11" t="s">
        <v>43</v>
      </c>
      <c r="B16" s="19"/>
      <c r="C16" s="19">
        <f>C13+C14+C15</f>
        <v>28887.06</v>
      </c>
      <c r="D16" s="19"/>
      <c r="E16" s="19"/>
      <c r="F16" s="19">
        <f t="shared" si="0"/>
        <v>28887.06</v>
      </c>
      <c r="G16" s="19"/>
      <c r="H16" s="19"/>
      <c r="I16" s="19"/>
      <c r="J16" s="19">
        <f t="shared" si="1"/>
        <v>28887.06</v>
      </c>
    </row>
    <row r="17" spans="1:10" x14ac:dyDescent="0.25">
      <c r="A17" s="11"/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7" t="s">
        <v>44</v>
      </c>
      <c r="B18" s="18"/>
      <c r="C18" s="18"/>
      <c r="D18" s="18">
        <v>5100</v>
      </c>
      <c r="E18" s="18"/>
      <c r="F18" s="18">
        <f t="shared" si="0"/>
        <v>5100</v>
      </c>
      <c r="G18" s="18"/>
      <c r="H18" s="18"/>
      <c r="I18" s="18"/>
      <c r="J18" s="18">
        <f t="shared" si="1"/>
        <v>5100</v>
      </c>
    </row>
    <row r="19" spans="1:10" x14ac:dyDescent="0.25">
      <c r="A19" s="7" t="s">
        <v>45</v>
      </c>
      <c r="B19" s="18"/>
      <c r="C19" s="18"/>
      <c r="D19" s="18">
        <v>60</v>
      </c>
      <c r="E19" s="18"/>
      <c r="F19" s="18">
        <f t="shared" si="0"/>
        <v>60</v>
      </c>
      <c r="G19" s="18"/>
      <c r="H19" s="18"/>
      <c r="I19" s="18"/>
      <c r="J19" s="18">
        <f t="shared" si="1"/>
        <v>60</v>
      </c>
    </row>
    <row r="20" spans="1:10" x14ac:dyDescent="0.25">
      <c r="A20" s="7" t="s">
        <v>46</v>
      </c>
      <c r="B20" s="18"/>
      <c r="C20" s="18"/>
      <c r="D20" s="18">
        <v>140</v>
      </c>
      <c r="E20" s="18"/>
      <c r="F20" s="18">
        <f t="shared" si="0"/>
        <v>140</v>
      </c>
      <c r="G20" s="18"/>
      <c r="H20" s="18"/>
      <c r="I20" s="18"/>
      <c r="J20" s="18">
        <f t="shared" si="1"/>
        <v>140</v>
      </c>
    </row>
    <row r="21" spans="1:10" x14ac:dyDescent="0.25">
      <c r="A21" s="7" t="s">
        <v>47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8" t="s">
        <v>48</v>
      </c>
      <c r="B22" s="18"/>
      <c r="C22" s="18">
        <v>10110</v>
      </c>
      <c r="D22" s="18"/>
      <c r="E22" s="18"/>
      <c r="F22" s="18">
        <f t="shared" ref="F22:F27" si="2">E22+D22+C22+B22</f>
        <v>10110</v>
      </c>
      <c r="G22" s="18"/>
      <c r="H22" s="18"/>
      <c r="I22" s="18"/>
      <c r="J22" s="18">
        <f t="shared" ref="J22:J27" si="3">F22+I22</f>
        <v>10110</v>
      </c>
    </row>
    <row r="23" spans="1:10" x14ac:dyDescent="0.25">
      <c r="A23" s="8" t="s">
        <v>49</v>
      </c>
      <c r="B23" s="18"/>
      <c r="C23" s="18">
        <v>1800</v>
      </c>
      <c r="D23" s="18"/>
      <c r="E23" s="18"/>
      <c r="F23" s="18">
        <f t="shared" si="2"/>
        <v>1800</v>
      </c>
      <c r="G23" s="18"/>
      <c r="H23" s="18"/>
      <c r="I23" s="18"/>
      <c r="J23" s="18">
        <f t="shared" si="3"/>
        <v>1800</v>
      </c>
    </row>
    <row r="24" spans="1:10" x14ac:dyDescent="0.25">
      <c r="A24" s="8" t="s">
        <v>50</v>
      </c>
      <c r="B24" s="18"/>
      <c r="C24" s="18">
        <v>5935</v>
      </c>
      <c r="D24" s="18"/>
      <c r="E24" s="18"/>
      <c r="F24" s="18">
        <f t="shared" si="2"/>
        <v>5935</v>
      </c>
      <c r="G24" s="18"/>
      <c r="H24" s="18"/>
      <c r="I24" s="18"/>
      <c r="J24" s="18">
        <f t="shared" si="3"/>
        <v>5935</v>
      </c>
    </row>
    <row r="25" spans="1:10" x14ac:dyDescent="0.25">
      <c r="A25" s="8" t="s">
        <v>51</v>
      </c>
      <c r="B25" s="18"/>
      <c r="C25" s="18">
        <v>175</v>
      </c>
      <c r="D25" s="18"/>
      <c r="E25" s="18"/>
      <c r="F25" s="18">
        <f t="shared" si="2"/>
        <v>175</v>
      </c>
      <c r="G25" s="18"/>
      <c r="H25" s="18"/>
      <c r="I25" s="18"/>
      <c r="J25" s="18">
        <f t="shared" si="3"/>
        <v>175</v>
      </c>
    </row>
    <row r="26" spans="1:10" x14ac:dyDescent="0.25">
      <c r="A26" s="8" t="s">
        <v>52</v>
      </c>
      <c r="B26" s="18"/>
      <c r="C26" s="18">
        <v>36</v>
      </c>
      <c r="D26" s="18"/>
      <c r="E26" s="18"/>
      <c r="F26" s="18">
        <f t="shared" si="2"/>
        <v>36</v>
      </c>
      <c r="G26" s="18"/>
      <c r="H26" s="18"/>
      <c r="I26" s="18"/>
      <c r="J26" s="18">
        <f t="shared" si="3"/>
        <v>36</v>
      </c>
    </row>
    <row r="27" spans="1:10" x14ac:dyDescent="0.25">
      <c r="A27" s="11" t="s">
        <v>53</v>
      </c>
      <c r="B27" s="19"/>
      <c r="C27" s="19">
        <f>C21+C22+C23+C24+C25+C26</f>
        <v>18056</v>
      </c>
      <c r="D27" s="19"/>
      <c r="E27" s="19"/>
      <c r="F27" s="19">
        <f t="shared" si="2"/>
        <v>18056</v>
      </c>
      <c r="G27" s="19"/>
      <c r="H27" s="19"/>
      <c r="I27" s="19"/>
      <c r="J27" s="19">
        <f t="shared" si="3"/>
        <v>18056</v>
      </c>
    </row>
    <row r="28" spans="1:10" x14ac:dyDescent="0.25">
      <c r="A28" s="11"/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25">
      <c r="A29" s="7" t="s">
        <v>54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8" t="s">
        <v>55</v>
      </c>
      <c r="B30" s="18"/>
      <c r="C30" s="18">
        <v>450</v>
      </c>
      <c r="D30" s="18"/>
      <c r="E30" s="18"/>
      <c r="F30" s="18">
        <f>E30+D30+C30+B30</f>
        <v>450</v>
      </c>
      <c r="G30" s="18"/>
      <c r="H30" s="18"/>
      <c r="I30" s="18"/>
      <c r="J30" s="18">
        <f>F30+I30</f>
        <v>450</v>
      </c>
    </row>
    <row r="31" spans="1:10" x14ac:dyDescent="0.25">
      <c r="A31" s="8" t="s">
        <v>56</v>
      </c>
      <c r="B31" s="18"/>
      <c r="C31" s="18">
        <v>1860</v>
      </c>
      <c r="D31" s="18"/>
      <c r="E31" s="18"/>
      <c r="F31" s="18">
        <f>E31+D31+C31+B31</f>
        <v>1860</v>
      </c>
      <c r="G31" s="18"/>
      <c r="H31" s="18"/>
      <c r="I31" s="18"/>
      <c r="J31" s="18">
        <f>F31+I31</f>
        <v>1860</v>
      </c>
    </row>
    <row r="32" spans="1:10" x14ac:dyDescent="0.25">
      <c r="A32" s="11" t="s">
        <v>57</v>
      </c>
      <c r="B32" s="19"/>
      <c r="C32" s="19">
        <f>C29+C30+C31</f>
        <v>2310</v>
      </c>
      <c r="D32" s="19"/>
      <c r="E32" s="19"/>
      <c r="F32" s="19">
        <f>E32+D32+C32+B32</f>
        <v>2310</v>
      </c>
      <c r="G32" s="19"/>
      <c r="H32" s="19"/>
      <c r="I32" s="19"/>
      <c r="J32" s="19">
        <f>F32+I32</f>
        <v>2310</v>
      </c>
    </row>
    <row r="33" spans="1:10" x14ac:dyDescent="0.25">
      <c r="A33" s="11"/>
      <c r="B33" s="22"/>
      <c r="C33" s="22"/>
      <c r="D33" s="22"/>
      <c r="E33" s="22"/>
      <c r="F33" s="22"/>
      <c r="G33" s="22"/>
      <c r="H33" s="22"/>
      <c r="I33" s="22"/>
      <c r="J33" s="22"/>
    </row>
    <row r="34" spans="1:10" x14ac:dyDescent="0.25">
      <c r="A34" s="12" t="s">
        <v>58</v>
      </c>
      <c r="B34" s="20"/>
      <c r="C34" s="20">
        <f>C11+C12+C16+C18+C19+C20+C27+C32</f>
        <v>61203.06</v>
      </c>
      <c r="D34" s="20">
        <f>D11+D12+D16+D18+D19+D20+D27+D32</f>
        <v>5300</v>
      </c>
      <c r="E34" s="20"/>
      <c r="F34" s="20">
        <f>E34+D34+C34+B34</f>
        <v>66503.06</v>
      </c>
      <c r="G34" s="20"/>
      <c r="H34" s="20"/>
      <c r="I34" s="20"/>
      <c r="J34" s="20">
        <f>F34+I34</f>
        <v>66503.06</v>
      </c>
    </row>
    <row r="35" spans="1:10" x14ac:dyDescent="0.25">
      <c r="A35" s="12"/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5">
      <c r="A36" s="6" t="s">
        <v>59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7" t="s">
        <v>60</v>
      </c>
      <c r="B37" s="18"/>
      <c r="C37" s="18"/>
      <c r="D37" s="18">
        <v>50</v>
      </c>
      <c r="E37" s="18"/>
      <c r="F37" s="18">
        <f>E37+D37+C37+B37</f>
        <v>50</v>
      </c>
      <c r="G37" s="18"/>
      <c r="H37" s="18"/>
      <c r="I37" s="18"/>
      <c r="J37" s="18">
        <f>F37+I37</f>
        <v>50</v>
      </c>
    </row>
    <row r="38" spans="1:10" x14ac:dyDescent="0.25">
      <c r="A38" s="12" t="s">
        <v>61</v>
      </c>
      <c r="B38" s="19"/>
      <c r="C38" s="19"/>
      <c r="D38" s="19">
        <f>D36+D37</f>
        <v>50</v>
      </c>
      <c r="E38" s="19"/>
      <c r="F38" s="19">
        <f>E38+D38+C38+B38</f>
        <v>50</v>
      </c>
      <c r="G38" s="19"/>
      <c r="H38" s="19"/>
      <c r="I38" s="19"/>
      <c r="J38" s="19">
        <f>F38+I38</f>
        <v>50</v>
      </c>
    </row>
    <row r="39" spans="1:10" x14ac:dyDescent="0.25">
      <c r="A39" s="1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25">
      <c r="A40" s="13" t="s">
        <v>62</v>
      </c>
      <c r="B40" s="20"/>
      <c r="C40" s="20">
        <f>C9+C34+C38</f>
        <v>61218.06</v>
      </c>
      <c r="D40" s="20">
        <f>D9+D34+D38</f>
        <v>5350</v>
      </c>
      <c r="E40" s="20"/>
      <c r="F40" s="20">
        <f>E40+D40+C40+B40</f>
        <v>66568.06</v>
      </c>
      <c r="G40" s="20"/>
      <c r="H40" s="20"/>
      <c r="I40" s="20"/>
      <c r="J40" s="20">
        <f>F40+I40</f>
        <v>66568.06</v>
      </c>
    </row>
    <row r="41" spans="1:10" hidden="1" x14ac:dyDescent="0.25">
      <c r="A41" s="5" t="s">
        <v>111</v>
      </c>
      <c r="B41" s="18"/>
      <c r="C41" s="18"/>
      <c r="D41" s="18"/>
      <c r="E41" s="18"/>
      <c r="F41" s="18"/>
      <c r="G41" s="18"/>
      <c r="H41" s="18"/>
      <c r="I41" s="18"/>
      <c r="J41" s="18"/>
    </row>
    <row r="42" spans="1:10" hidden="1" x14ac:dyDescent="0.25">
      <c r="A42" s="13" t="s">
        <v>63</v>
      </c>
      <c r="B42" s="19"/>
      <c r="C42" s="19">
        <f>C40-C41</f>
        <v>61218.06</v>
      </c>
      <c r="D42" s="19">
        <f>D40-D41</f>
        <v>5350</v>
      </c>
      <c r="E42" s="19"/>
      <c r="F42" s="19">
        <f>E42+D42+C42+B42</f>
        <v>66568.06</v>
      </c>
      <c r="G42" s="19"/>
      <c r="H42" s="19"/>
      <c r="I42" s="19"/>
      <c r="J42" s="19">
        <f>F42+I42</f>
        <v>66568.06</v>
      </c>
    </row>
    <row r="43" spans="1:10" x14ac:dyDescent="0.25">
      <c r="A43" s="13"/>
      <c r="B43" s="20"/>
      <c r="C43" s="20"/>
      <c r="D43" s="20"/>
      <c r="E43" s="20"/>
      <c r="F43" s="20"/>
      <c r="G43" s="20"/>
      <c r="H43" s="20"/>
      <c r="I43" s="20"/>
      <c r="J43" s="20"/>
    </row>
    <row r="44" spans="1:10" x14ac:dyDescent="0.25">
      <c r="A44" s="5" t="s">
        <v>64</v>
      </c>
      <c r="B44" s="18"/>
      <c r="C44" s="18"/>
      <c r="D44" s="18"/>
      <c r="E44" s="18"/>
      <c r="F44" s="18"/>
      <c r="G44" s="18"/>
      <c r="H44" s="18"/>
      <c r="I44" s="18"/>
    </row>
    <row r="45" spans="1:10" x14ac:dyDescent="0.25">
      <c r="A45" s="6" t="s">
        <v>65</v>
      </c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7" t="s">
        <v>66</v>
      </c>
      <c r="B46" s="18"/>
      <c r="C46" s="18">
        <v>900</v>
      </c>
      <c r="D46" s="18"/>
      <c r="E46" s="18"/>
      <c r="F46" s="18">
        <f>E46+D46+C46+B46</f>
        <v>900</v>
      </c>
      <c r="G46" s="18"/>
      <c r="H46" s="18"/>
      <c r="I46" s="18"/>
      <c r="J46" s="18">
        <f t="shared" ref="J46:J51" si="4">F46+I46</f>
        <v>900</v>
      </c>
    </row>
    <row r="47" spans="1:10" x14ac:dyDescent="0.25">
      <c r="A47" s="7" t="s">
        <v>67</v>
      </c>
      <c r="B47" s="18"/>
      <c r="C47" s="18">
        <v>11439</v>
      </c>
      <c r="D47" s="18"/>
      <c r="E47" s="18"/>
      <c r="F47" s="18">
        <f>E47+D47+C47+B47</f>
        <v>11439</v>
      </c>
      <c r="G47" s="18"/>
      <c r="H47" s="18"/>
      <c r="I47" s="18"/>
      <c r="J47" s="18">
        <f t="shared" si="4"/>
        <v>11439</v>
      </c>
    </row>
    <row r="48" spans="1:10" x14ac:dyDescent="0.25">
      <c r="A48" s="7" t="s">
        <v>68</v>
      </c>
      <c r="B48" s="18"/>
      <c r="C48" s="18">
        <v>3072</v>
      </c>
      <c r="D48" s="18"/>
      <c r="E48" s="18"/>
      <c r="F48" s="18">
        <f>E48+D48+C48+B48</f>
        <v>3072</v>
      </c>
      <c r="G48" s="18"/>
      <c r="H48" s="18"/>
      <c r="I48" s="18"/>
      <c r="J48" s="18">
        <f t="shared" si="4"/>
        <v>3072</v>
      </c>
    </row>
    <row r="49" spans="1:10" x14ac:dyDescent="0.25">
      <c r="A49" s="7" t="s">
        <v>69</v>
      </c>
      <c r="B49" s="18"/>
      <c r="C49" s="18">
        <v>4104</v>
      </c>
      <c r="D49" s="18"/>
      <c r="E49" s="18"/>
      <c r="F49" s="18">
        <f>E49+D49+C49+B49</f>
        <v>4104</v>
      </c>
      <c r="G49" s="18"/>
      <c r="H49" s="18"/>
      <c r="I49" s="18"/>
      <c r="J49" s="18">
        <f t="shared" si="4"/>
        <v>4104</v>
      </c>
    </row>
    <row r="50" spans="1:10" x14ac:dyDescent="0.25">
      <c r="A50" s="7" t="s">
        <v>70</v>
      </c>
      <c r="B50" s="18"/>
      <c r="C50" s="18"/>
      <c r="D50" s="18"/>
      <c r="E50" s="18"/>
      <c r="F50" s="18"/>
      <c r="G50" s="18"/>
      <c r="H50" s="18">
        <v>3055</v>
      </c>
      <c r="I50" s="18">
        <f>H50+G50</f>
        <v>3055</v>
      </c>
      <c r="J50" s="18">
        <f t="shared" si="4"/>
        <v>3055</v>
      </c>
    </row>
    <row r="51" spans="1:10" x14ac:dyDescent="0.25">
      <c r="A51" s="12" t="s">
        <v>71</v>
      </c>
      <c r="B51" s="19"/>
      <c r="C51" s="19">
        <f>C45+C46+C47+C48+C49+C50</f>
        <v>19515</v>
      </c>
      <c r="D51" s="19"/>
      <c r="E51" s="19"/>
      <c r="F51" s="19">
        <f>E51+D51+C51+B51</f>
        <v>19515</v>
      </c>
      <c r="G51" s="19"/>
      <c r="H51" s="19">
        <f>H45+H46+H47+H48+H49+H50</f>
        <v>3055</v>
      </c>
      <c r="I51" s="19">
        <f>H51+G51</f>
        <v>3055</v>
      </c>
      <c r="J51" s="19">
        <f t="shared" si="4"/>
        <v>22570</v>
      </c>
    </row>
    <row r="52" spans="1:10" x14ac:dyDescent="0.25">
      <c r="A52" s="12"/>
      <c r="B52" s="20"/>
      <c r="C52" s="20"/>
      <c r="D52" s="20"/>
      <c r="E52" s="20"/>
      <c r="F52" s="20"/>
      <c r="G52" s="20"/>
      <c r="H52" s="20"/>
      <c r="I52" s="20"/>
      <c r="J52" s="20"/>
    </row>
    <row r="53" spans="1:10" x14ac:dyDescent="0.25">
      <c r="A53" s="6" t="s">
        <v>72</v>
      </c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7" t="s">
        <v>73</v>
      </c>
      <c r="B54" s="18"/>
      <c r="C54" s="18"/>
      <c r="D54" s="18">
        <v>102.22</v>
      </c>
      <c r="E54" s="18"/>
      <c r="F54" s="18">
        <f>E54+D54+C54+B54</f>
        <v>102.22</v>
      </c>
      <c r="G54" s="18"/>
      <c r="H54" s="18">
        <v>746.24</v>
      </c>
      <c r="I54" s="18">
        <f t="shared" ref="I54:I59" si="5">H54+G54</f>
        <v>746.24</v>
      </c>
      <c r="J54" s="18">
        <f t="shared" ref="J54:J59" si="6">F54+I54</f>
        <v>848.46</v>
      </c>
    </row>
    <row r="55" spans="1:10" x14ac:dyDescent="0.25">
      <c r="A55" s="7" t="s">
        <v>74</v>
      </c>
      <c r="B55" s="18"/>
      <c r="C55" s="18"/>
      <c r="D55" s="18"/>
      <c r="E55" s="18"/>
      <c r="F55" s="18"/>
      <c r="G55" s="18"/>
      <c r="H55" s="18">
        <v>649.42999999999995</v>
      </c>
      <c r="I55" s="18">
        <f t="shared" si="5"/>
        <v>649.42999999999995</v>
      </c>
      <c r="J55" s="18">
        <f t="shared" si="6"/>
        <v>649.42999999999995</v>
      </c>
    </row>
    <row r="56" spans="1:10" x14ac:dyDescent="0.25">
      <c r="A56" s="7" t="s">
        <v>75</v>
      </c>
      <c r="B56" s="18"/>
      <c r="C56" s="18"/>
      <c r="D56" s="18"/>
      <c r="E56" s="18"/>
      <c r="F56" s="18"/>
      <c r="G56" s="18"/>
      <c r="H56" s="18">
        <v>815.8</v>
      </c>
      <c r="I56" s="18">
        <f t="shared" si="5"/>
        <v>815.8</v>
      </c>
      <c r="J56" s="18">
        <f t="shared" si="6"/>
        <v>815.8</v>
      </c>
    </row>
    <row r="57" spans="1:10" x14ac:dyDescent="0.25">
      <c r="A57" s="7" t="s">
        <v>76</v>
      </c>
      <c r="B57" s="18"/>
      <c r="C57" s="18"/>
      <c r="D57" s="18"/>
      <c r="E57" s="18"/>
      <c r="F57" s="18"/>
      <c r="G57" s="18"/>
      <c r="H57" s="18">
        <v>2759.72</v>
      </c>
      <c r="I57" s="18">
        <f t="shared" si="5"/>
        <v>2759.72</v>
      </c>
      <c r="J57" s="18">
        <f t="shared" si="6"/>
        <v>2759.72</v>
      </c>
    </row>
    <row r="58" spans="1:10" x14ac:dyDescent="0.25">
      <c r="A58" s="7" t="s">
        <v>77</v>
      </c>
      <c r="B58" s="18"/>
      <c r="C58" s="18"/>
      <c r="D58" s="18"/>
      <c r="E58" s="18">
        <v>5850</v>
      </c>
      <c r="F58" s="18">
        <f>E58+D58+C58+B58</f>
        <v>5850</v>
      </c>
      <c r="G58" s="18"/>
      <c r="H58" s="18">
        <v>618.91</v>
      </c>
      <c r="I58" s="18">
        <f t="shared" si="5"/>
        <v>618.91</v>
      </c>
      <c r="J58" s="18">
        <f t="shared" si="6"/>
        <v>6468.91</v>
      </c>
    </row>
    <row r="59" spans="1:10" x14ac:dyDescent="0.25">
      <c r="A59" s="12" t="s">
        <v>78</v>
      </c>
      <c r="B59" s="19"/>
      <c r="C59" s="19"/>
      <c r="D59" s="19">
        <f>D53+D54+D55+D56+D57+D58</f>
        <v>102.22</v>
      </c>
      <c r="E59" s="19">
        <f>E53+E54+E55+E56+E57+E58</f>
        <v>5850</v>
      </c>
      <c r="F59" s="19">
        <f>E59+D59+C59+B59</f>
        <v>5952.22</v>
      </c>
      <c r="G59" s="19"/>
      <c r="H59" s="19">
        <f>H53+H54+H55+H56+H57+H58</f>
        <v>5590.1</v>
      </c>
      <c r="I59" s="19">
        <f t="shared" si="5"/>
        <v>5590.1</v>
      </c>
      <c r="J59" s="19">
        <f t="shared" si="6"/>
        <v>11542.32</v>
      </c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20"/>
      <c r="J60" s="20"/>
    </row>
    <row r="61" spans="1:10" x14ac:dyDescent="0.25">
      <c r="A61" s="6" t="s">
        <v>79</v>
      </c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7" t="s">
        <v>80</v>
      </c>
      <c r="B62" s="18"/>
      <c r="C62" s="18"/>
      <c r="D62" s="18">
        <v>31.35</v>
      </c>
      <c r="E62" s="18"/>
      <c r="F62" s="18">
        <f>E62+D62+C62+B62</f>
        <v>31.35</v>
      </c>
      <c r="G62" s="18"/>
      <c r="H62" s="18"/>
      <c r="I62" s="18"/>
      <c r="J62" s="18">
        <f>F62+I62</f>
        <v>31.35</v>
      </c>
    </row>
    <row r="63" spans="1:10" x14ac:dyDescent="0.25">
      <c r="A63" s="7" t="s">
        <v>81</v>
      </c>
      <c r="B63" s="18"/>
      <c r="C63" s="18">
        <v>14</v>
      </c>
      <c r="D63" s="18"/>
      <c r="E63" s="18"/>
      <c r="F63" s="18">
        <f>E63+D63+C63+B63</f>
        <v>14</v>
      </c>
      <c r="G63" s="18"/>
      <c r="H63" s="18">
        <v>30</v>
      </c>
      <c r="I63" s="18">
        <f>H63+G63</f>
        <v>30</v>
      </c>
      <c r="J63" s="18">
        <f>F63+I63</f>
        <v>44</v>
      </c>
    </row>
    <row r="64" spans="1:10" x14ac:dyDescent="0.25">
      <c r="A64" s="7" t="s">
        <v>82</v>
      </c>
      <c r="B64" s="18"/>
      <c r="C64" s="18">
        <v>1000</v>
      </c>
      <c r="D64" s="18"/>
      <c r="E64" s="18"/>
      <c r="F64" s="18">
        <f>E64+D64+C64+B64</f>
        <v>1000</v>
      </c>
      <c r="G64" s="18"/>
      <c r="H64" s="18"/>
      <c r="I64" s="18"/>
      <c r="J64" s="18">
        <f>F64+I64</f>
        <v>1000</v>
      </c>
    </row>
    <row r="65" spans="1:10" x14ac:dyDescent="0.25">
      <c r="A65" s="12" t="s">
        <v>83</v>
      </c>
      <c r="B65" s="19"/>
      <c r="C65" s="19">
        <f>C61+C62+C63+C64</f>
        <v>1014</v>
      </c>
      <c r="D65" s="19">
        <f>D61+D62+D63+D64</f>
        <v>31.35</v>
      </c>
      <c r="E65" s="19"/>
      <c r="F65" s="19">
        <f>E65+D65+C65+B65</f>
        <v>1045.3499999999999</v>
      </c>
      <c r="G65" s="19"/>
      <c r="H65" s="19">
        <f>H61+H62+H63+H64</f>
        <v>30</v>
      </c>
      <c r="I65" s="19">
        <f>H65+G65</f>
        <v>30</v>
      </c>
      <c r="J65" s="19">
        <f>F65+I65</f>
        <v>1075.3499999999999</v>
      </c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20"/>
      <c r="J66" s="20"/>
    </row>
    <row r="67" spans="1:10" x14ac:dyDescent="0.25">
      <c r="A67" s="6" t="s">
        <v>84</v>
      </c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7" t="s">
        <v>85</v>
      </c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8" t="s">
        <v>86</v>
      </c>
      <c r="B69" s="18"/>
      <c r="C69" s="18"/>
      <c r="D69" s="18"/>
      <c r="E69" s="18"/>
      <c r="F69" s="18"/>
      <c r="G69" s="18"/>
      <c r="H69" s="18">
        <v>2129</v>
      </c>
      <c r="I69" s="18">
        <f>H69+G69</f>
        <v>2129</v>
      </c>
      <c r="J69" s="18">
        <f t="shared" ref="J69:J81" si="7">F69+I69</f>
        <v>2129</v>
      </c>
    </row>
    <row r="70" spans="1:10" x14ac:dyDescent="0.25">
      <c r="A70" s="8" t="s">
        <v>87</v>
      </c>
      <c r="B70" s="18"/>
      <c r="C70" s="18"/>
      <c r="D70" s="18"/>
      <c r="E70" s="18"/>
      <c r="F70" s="18"/>
      <c r="G70" s="18"/>
      <c r="H70" s="18">
        <v>3295</v>
      </c>
      <c r="I70" s="18">
        <f>H70+G70</f>
        <v>3295</v>
      </c>
      <c r="J70" s="18">
        <f t="shared" si="7"/>
        <v>3295</v>
      </c>
    </row>
    <row r="71" spans="1:10" x14ac:dyDescent="0.25">
      <c r="A71" s="11" t="s">
        <v>88</v>
      </c>
      <c r="B71" s="19"/>
      <c r="C71" s="19"/>
      <c r="D71" s="19"/>
      <c r="E71" s="19"/>
      <c r="F71" s="19"/>
      <c r="G71" s="19"/>
      <c r="H71" s="19">
        <f>H68+H69+H70</f>
        <v>5424</v>
      </c>
      <c r="I71" s="19">
        <f>H71+G71</f>
        <v>5424</v>
      </c>
      <c r="J71" s="19">
        <f t="shared" si="7"/>
        <v>5424</v>
      </c>
    </row>
    <row r="72" spans="1:10" x14ac:dyDescent="0.25">
      <c r="A72" s="11"/>
      <c r="B72" s="20"/>
      <c r="C72" s="20"/>
      <c r="D72" s="20"/>
      <c r="E72" s="20"/>
      <c r="F72" s="20"/>
      <c r="G72" s="20"/>
      <c r="H72" s="20"/>
      <c r="I72" s="20"/>
      <c r="J72" s="20"/>
    </row>
    <row r="73" spans="1:10" x14ac:dyDescent="0.25">
      <c r="A73" s="7" t="s">
        <v>89</v>
      </c>
      <c r="B73" s="18"/>
      <c r="C73" s="18"/>
      <c r="D73" s="18"/>
      <c r="E73" s="18"/>
      <c r="F73" s="18"/>
      <c r="G73" s="18"/>
      <c r="H73" s="18">
        <v>83.39</v>
      </c>
      <c r="I73" s="18">
        <f>H73+G73</f>
        <v>83.39</v>
      </c>
      <c r="J73" s="18">
        <f t="shared" si="7"/>
        <v>83.39</v>
      </c>
    </row>
    <row r="74" spans="1:10" x14ac:dyDescent="0.25">
      <c r="A74" s="7" t="s">
        <v>90</v>
      </c>
      <c r="B74" s="18"/>
      <c r="C74" s="18"/>
      <c r="D74" s="18"/>
      <c r="E74" s="18"/>
      <c r="F74" s="18"/>
      <c r="G74" s="18"/>
      <c r="H74" s="18">
        <v>2944.63</v>
      </c>
      <c r="I74" s="18">
        <f>H74+G74</f>
        <v>2944.63</v>
      </c>
      <c r="J74" s="18">
        <f t="shared" si="7"/>
        <v>2944.63</v>
      </c>
    </row>
    <row r="75" spans="1:10" x14ac:dyDescent="0.25">
      <c r="A75" s="7" t="s">
        <v>91</v>
      </c>
      <c r="B75" s="18"/>
      <c r="C75" s="18">
        <v>1888</v>
      </c>
      <c r="D75" s="18"/>
      <c r="E75" s="18"/>
      <c r="F75" s="18">
        <f>E75+D75+C75+B75</f>
        <v>1888</v>
      </c>
      <c r="G75" s="18"/>
      <c r="H75" s="18"/>
      <c r="I75" s="18"/>
      <c r="J75" s="18">
        <f t="shared" si="7"/>
        <v>1888</v>
      </c>
    </row>
    <row r="76" spans="1:10" x14ac:dyDescent="0.25">
      <c r="A76" s="7" t="s">
        <v>92</v>
      </c>
      <c r="B76" s="18"/>
      <c r="C76" s="18"/>
      <c r="D76" s="18"/>
      <c r="E76" s="18"/>
      <c r="F76" s="18"/>
      <c r="G76" s="18"/>
      <c r="H76" s="18">
        <v>405</v>
      </c>
      <c r="I76" s="18">
        <f>H76+G76</f>
        <v>405</v>
      </c>
      <c r="J76" s="18">
        <f t="shared" si="7"/>
        <v>405</v>
      </c>
    </row>
    <row r="77" spans="1:10" x14ac:dyDescent="0.25">
      <c r="A77" s="12" t="s">
        <v>93</v>
      </c>
      <c r="B77" s="19"/>
      <c r="C77" s="19">
        <f>C67+C71+C73+C74+C75+C76</f>
        <v>1888</v>
      </c>
      <c r="D77" s="19"/>
      <c r="E77" s="19"/>
      <c r="F77" s="19">
        <f>E77+D77+C77+B77</f>
        <v>1888</v>
      </c>
      <c r="G77" s="19"/>
      <c r="H77" s="19">
        <f>H67+H71+H73+H74+H75+H76</f>
        <v>8857.02</v>
      </c>
      <c r="I77" s="19">
        <f>H77+G77</f>
        <v>8857.02</v>
      </c>
      <c r="J77" s="19">
        <f t="shared" si="7"/>
        <v>10745.02</v>
      </c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</row>
    <row r="79" spans="1:10" x14ac:dyDescent="0.25">
      <c r="A79" s="13" t="s">
        <v>94</v>
      </c>
      <c r="B79" s="19"/>
      <c r="C79" s="19">
        <f>C51+C59+C65+C77</f>
        <v>22417</v>
      </c>
      <c r="D79" s="19">
        <f>D51+D59+D65+D77</f>
        <v>133.57</v>
      </c>
      <c r="E79" s="19">
        <f>E51+E59+E65+E77</f>
        <v>5850</v>
      </c>
      <c r="F79" s="19">
        <f>E79+D79+C79+B79</f>
        <v>28400.57</v>
      </c>
      <c r="G79" s="19"/>
      <c r="H79" s="19">
        <f>H51+H59+H65+H77</f>
        <v>17532.120000000003</v>
      </c>
      <c r="I79" s="19">
        <f>H79+G79</f>
        <v>17532.120000000003</v>
      </c>
      <c r="J79" s="19">
        <f t="shared" si="7"/>
        <v>45932.69</v>
      </c>
    </row>
    <row r="80" spans="1:10" x14ac:dyDescent="0.25">
      <c r="A80" s="13"/>
      <c r="B80" s="20"/>
      <c r="C80" s="20"/>
      <c r="D80" s="20"/>
      <c r="E80" s="20"/>
      <c r="F80" s="20"/>
      <c r="G80" s="20"/>
      <c r="H80" s="20"/>
      <c r="I80" s="20"/>
      <c r="J80" s="20"/>
    </row>
    <row r="81" spans="1:10" hidden="1" x14ac:dyDescent="0.25">
      <c r="A81" s="13" t="s">
        <v>95</v>
      </c>
      <c r="B81" s="19"/>
      <c r="C81" s="19">
        <f>C42-C79</f>
        <v>38801.06</v>
      </c>
      <c r="D81" s="19">
        <f>D42-D79</f>
        <v>5216.43</v>
      </c>
      <c r="E81" s="19">
        <f>E42-E79</f>
        <v>-5850</v>
      </c>
      <c r="F81" s="19">
        <f>E81+D81+C81+B81</f>
        <v>38167.49</v>
      </c>
      <c r="G81" s="19"/>
      <c r="H81" s="19">
        <f>H42-H79</f>
        <v>-17532.120000000003</v>
      </c>
      <c r="I81" s="19">
        <f>H81+G81</f>
        <v>-17532.120000000003</v>
      </c>
      <c r="J81" s="19">
        <f t="shared" si="7"/>
        <v>20635.369999999995</v>
      </c>
    </row>
    <row r="82" spans="1:10" x14ac:dyDescent="0.25">
      <c r="A82" s="5" t="s">
        <v>96</v>
      </c>
      <c r="B82" s="18"/>
      <c r="C82" s="18"/>
      <c r="D82" s="18"/>
      <c r="E82" s="18"/>
      <c r="F82" s="18"/>
      <c r="G82" s="18"/>
      <c r="H82" s="18"/>
      <c r="I82" s="18"/>
    </row>
    <row r="83" spans="1:10" x14ac:dyDescent="0.25">
      <c r="A83" s="6" t="s">
        <v>97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7" t="s">
        <v>98</v>
      </c>
      <c r="B84" s="18"/>
      <c r="C84" s="18"/>
      <c r="D84" s="18"/>
      <c r="E84" s="18"/>
      <c r="F84" s="18"/>
      <c r="G84" s="18"/>
      <c r="H84" s="18">
        <v>1947.32</v>
      </c>
      <c r="I84" s="18">
        <f>H84+G84</f>
        <v>1947.32</v>
      </c>
      <c r="J84" s="18">
        <f>F84+I84</f>
        <v>1947.32</v>
      </c>
    </row>
    <row r="85" spans="1:10" x14ac:dyDescent="0.25">
      <c r="A85" s="12" t="s">
        <v>99</v>
      </c>
      <c r="B85" s="19"/>
      <c r="C85" s="19"/>
      <c r="D85" s="19"/>
      <c r="E85" s="19"/>
      <c r="F85" s="19"/>
      <c r="G85" s="19"/>
      <c r="H85" s="19">
        <f>H83+H84</f>
        <v>1947.32</v>
      </c>
      <c r="I85" s="19">
        <f>H85+G85</f>
        <v>1947.32</v>
      </c>
      <c r="J85" s="19">
        <f>F85+I85</f>
        <v>1947.32</v>
      </c>
    </row>
    <row r="86" spans="1:10" hidden="1" x14ac:dyDescent="0.25">
      <c r="A86" s="13" t="s">
        <v>100</v>
      </c>
      <c r="B86" s="19"/>
      <c r="C86" s="19"/>
      <c r="D86" s="19"/>
      <c r="E86" s="19"/>
      <c r="F86" s="19"/>
      <c r="G86" s="19"/>
      <c r="H86" s="19">
        <f>H85</f>
        <v>1947.32</v>
      </c>
      <c r="I86" s="19">
        <f>H86+G86</f>
        <v>1947.32</v>
      </c>
      <c r="J86" s="19">
        <f>F86+I86</f>
        <v>1947.32</v>
      </c>
    </row>
    <row r="87" spans="1:10" hidden="1" x14ac:dyDescent="0.25">
      <c r="A87" s="5" t="s">
        <v>112</v>
      </c>
      <c r="B87" s="18"/>
      <c r="C87" s="18"/>
      <c r="D87" s="18"/>
      <c r="E87" s="18"/>
      <c r="F87" s="18"/>
      <c r="G87" s="18"/>
      <c r="H87" s="18"/>
      <c r="I87" s="18"/>
      <c r="J87" s="18"/>
    </row>
    <row r="88" spans="1:10" hidden="1" x14ac:dyDescent="0.25">
      <c r="A88" s="13" t="s">
        <v>101</v>
      </c>
      <c r="B88" s="19"/>
      <c r="C88" s="19"/>
      <c r="D88" s="19"/>
      <c r="E88" s="19"/>
      <c r="F88" s="19"/>
      <c r="G88" s="19"/>
      <c r="H88" s="19">
        <f>H86-H87</f>
        <v>1947.32</v>
      </c>
      <c r="I88" s="19">
        <f>H88+G88</f>
        <v>1947.32</v>
      </c>
      <c r="J88" s="19">
        <f>F88+I88</f>
        <v>1947.32</v>
      </c>
    </row>
    <row r="89" spans="1:10" x14ac:dyDescent="0.25">
      <c r="A89" s="13"/>
      <c r="B89" s="20"/>
      <c r="C89" s="20"/>
      <c r="D89" s="20"/>
      <c r="E89" s="20"/>
      <c r="F89" s="20"/>
      <c r="G89" s="20"/>
      <c r="H89" s="20"/>
      <c r="I89" s="20"/>
      <c r="J89" s="20"/>
    </row>
    <row r="90" spans="1:10" ht="16.5" thickBot="1" x14ac:dyDescent="0.3">
      <c r="A90" s="13" t="s">
        <v>27</v>
      </c>
      <c r="B90" s="21"/>
      <c r="C90" s="21">
        <f>C81+C88</f>
        <v>38801.06</v>
      </c>
      <c r="D90" s="21">
        <f>D81+D88</f>
        <v>5216.43</v>
      </c>
      <c r="E90" s="21">
        <f>E81+E88</f>
        <v>-5850</v>
      </c>
      <c r="F90" s="21">
        <f>E90+D90+C90+B90</f>
        <v>38167.49</v>
      </c>
      <c r="G90" s="21"/>
      <c r="H90" s="21">
        <f>H81+H88</f>
        <v>-15584.800000000003</v>
      </c>
      <c r="I90" s="21">
        <f>H90+G90</f>
        <v>-15584.800000000003</v>
      </c>
      <c r="J90" s="21">
        <f>F90+I90</f>
        <v>22582.689999999995</v>
      </c>
    </row>
    <row r="91" spans="1:10" ht="16.5" thickTop="1" x14ac:dyDescent="0.25"/>
  </sheetData>
  <mergeCells count="3">
    <mergeCell ref="A1:J1"/>
    <mergeCell ref="A2:J2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6ECB-31A4-4570-94B4-2D1AB47379BA}">
  <sheetPr>
    <pageSetUpPr fitToPage="1"/>
  </sheetPr>
  <dimension ref="A1:E9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1.25" defaultRowHeight="15.75" x14ac:dyDescent="0.25"/>
  <cols>
    <col min="1" max="1" width="40.625" style="14" customWidth="1"/>
    <col min="2" max="5" width="15.625" style="17" customWidth="1"/>
  </cols>
  <sheetData>
    <row r="1" spans="1:5" x14ac:dyDescent="0.25">
      <c r="A1" s="4" t="s">
        <v>113</v>
      </c>
      <c r="B1" s="3"/>
      <c r="C1" s="3"/>
      <c r="D1" s="3"/>
      <c r="E1" s="3"/>
    </row>
    <row r="2" spans="1:5" x14ac:dyDescent="0.25">
      <c r="A2" s="2" t="s">
        <v>1</v>
      </c>
      <c r="B2" s="3"/>
      <c r="C2" s="3"/>
      <c r="D2" s="3"/>
      <c r="E2" s="3"/>
    </row>
    <row r="3" spans="1:5" x14ac:dyDescent="0.25">
      <c r="A3" s="1" t="s">
        <v>114</v>
      </c>
      <c r="B3" s="3"/>
      <c r="C3" s="3"/>
      <c r="D3" s="3"/>
      <c r="E3" s="3"/>
    </row>
    <row r="5" spans="1:5" x14ac:dyDescent="0.25">
      <c r="A5" s="15" t="s">
        <v>30</v>
      </c>
      <c r="B5" s="16" t="s">
        <v>115</v>
      </c>
      <c r="C5" s="16" t="s">
        <v>116</v>
      </c>
      <c r="D5" s="16" t="s">
        <v>117</v>
      </c>
      <c r="E5" s="16" t="s">
        <v>31</v>
      </c>
    </row>
    <row r="6" spans="1:5" x14ac:dyDescent="0.25">
      <c r="A6" s="5" t="s">
        <v>34</v>
      </c>
      <c r="B6" s="18"/>
      <c r="C6" s="18"/>
      <c r="D6" s="18"/>
    </row>
    <row r="7" spans="1:5" x14ac:dyDescent="0.25">
      <c r="A7" s="6" t="s">
        <v>35</v>
      </c>
      <c r="B7" s="18"/>
      <c r="C7" s="18"/>
      <c r="D7" s="18"/>
      <c r="E7" s="18"/>
    </row>
    <row r="8" spans="1:5" x14ac:dyDescent="0.25">
      <c r="A8" s="7" t="s">
        <v>36</v>
      </c>
      <c r="B8" s="18">
        <v>10</v>
      </c>
      <c r="C8" s="18">
        <v>5</v>
      </c>
      <c r="D8" s="18"/>
      <c r="E8" s="18">
        <f>B8+C8+D8</f>
        <v>15</v>
      </c>
    </row>
    <row r="9" spans="1:5" x14ac:dyDescent="0.25">
      <c r="A9" s="12" t="s">
        <v>37</v>
      </c>
      <c r="B9" s="19">
        <f>B7+B8</f>
        <v>10</v>
      </c>
      <c r="C9" s="19">
        <f>C7+C8</f>
        <v>5</v>
      </c>
      <c r="D9" s="19"/>
      <c r="E9" s="19">
        <f>B9+C9+D9</f>
        <v>15</v>
      </c>
    </row>
    <row r="10" spans="1:5" x14ac:dyDescent="0.25">
      <c r="A10" s="12"/>
      <c r="B10" s="20"/>
      <c r="C10" s="20"/>
      <c r="D10" s="20"/>
      <c r="E10" s="20"/>
    </row>
    <row r="11" spans="1:5" x14ac:dyDescent="0.25">
      <c r="A11" s="6" t="s">
        <v>38</v>
      </c>
      <c r="B11" s="18"/>
      <c r="C11" s="18"/>
      <c r="D11" s="18"/>
      <c r="E11" s="18"/>
    </row>
    <row r="12" spans="1:5" x14ac:dyDescent="0.25">
      <c r="A12" s="7" t="s">
        <v>39</v>
      </c>
      <c r="B12" s="18">
        <v>4520</v>
      </c>
      <c r="C12" s="18">
        <v>2925</v>
      </c>
      <c r="D12" s="18">
        <v>4505</v>
      </c>
      <c r="E12" s="18">
        <f>B12+C12+D12</f>
        <v>11950</v>
      </c>
    </row>
    <row r="13" spans="1:5" x14ac:dyDescent="0.25">
      <c r="A13" s="7" t="s">
        <v>40</v>
      </c>
      <c r="B13" s="18"/>
      <c r="C13" s="18"/>
      <c r="D13" s="18"/>
      <c r="E13" s="18"/>
    </row>
    <row r="14" spans="1:5" x14ac:dyDescent="0.25">
      <c r="A14" s="8" t="s">
        <v>41</v>
      </c>
      <c r="B14" s="18">
        <v>18180</v>
      </c>
      <c r="C14" s="18">
        <v>4820</v>
      </c>
      <c r="D14" s="18">
        <v>3807.06</v>
      </c>
      <c r="E14" s="18">
        <f t="shared" ref="E14:E21" si="0">B14+C14+D14</f>
        <v>26807.06</v>
      </c>
    </row>
    <row r="15" spans="1:5" x14ac:dyDescent="0.25">
      <c r="A15" s="8" t="s">
        <v>42</v>
      </c>
      <c r="B15" s="18">
        <v>1560</v>
      </c>
      <c r="C15" s="18">
        <v>390</v>
      </c>
      <c r="D15" s="18">
        <v>130</v>
      </c>
      <c r="E15" s="18">
        <f t="shared" si="0"/>
        <v>2080</v>
      </c>
    </row>
    <row r="16" spans="1:5" x14ac:dyDescent="0.25">
      <c r="A16" s="8" t="s">
        <v>118</v>
      </c>
      <c r="B16" s="18">
        <v>-50</v>
      </c>
      <c r="C16" s="18">
        <v>50</v>
      </c>
      <c r="D16" s="18"/>
      <c r="E16" s="18">
        <f t="shared" si="0"/>
        <v>0</v>
      </c>
    </row>
    <row r="17" spans="1:5" x14ac:dyDescent="0.25">
      <c r="A17" s="11" t="s">
        <v>43</v>
      </c>
      <c r="B17" s="19">
        <f>B13+B14+B15+B16</f>
        <v>19690</v>
      </c>
      <c r="C17" s="19">
        <f>C13+C14+C15+C16</f>
        <v>5260</v>
      </c>
      <c r="D17" s="19">
        <f>D13+D14+D15+D16</f>
        <v>3937.06</v>
      </c>
      <c r="E17" s="19">
        <f t="shared" si="0"/>
        <v>28887.06</v>
      </c>
    </row>
    <row r="18" spans="1:5" x14ac:dyDescent="0.25">
      <c r="A18" s="11"/>
      <c r="B18" s="20"/>
      <c r="C18" s="20"/>
      <c r="D18" s="20"/>
      <c r="E18" s="20"/>
    </row>
    <row r="19" spans="1:5" x14ac:dyDescent="0.25">
      <c r="A19" s="7" t="s">
        <v>44</v>
      </c>
      <c r="B19" s="18">
        <v>1950</v>
      </c>
      <c r="C19" s="18">
        <v>2850</v>
      </c>
      <c r="D19" s="18">
        <v>300</v>
      </c>
      <c r="E19" s="18">
        <f t="shared" si="0"/>
        <v>5100</v>
      </c>
    </row>
    <row r="20" spans="1:5" x14ac:dyDescent="0.25">
      <c r="A20" s="7" t="s">
        <v>45</v>
      </c>
      <c r="B20" s="18"/>
      <c r="C20" s="18"/>
      <c r="D20" s="18">
        <v>60</v>
      </c>
      <c r="E20" s="18">
        <f t="shared" si="0"/>
        <v>60</v>
      </c>
    </row>
    <row r="21" spans="1:5" x14ac:dyDescent="0.25">
      <c r="A21" s="7" t="s">
        <v>46</v>
      </c>
      <c r="B21" s="18"/>
      <c r="C21" s="18"/>
      <c r="D21" s="18">
        <v>140</v>
      </c>
      <c r="E21" s="18">
        <f t="shared" si="0"/>
        <v>140</v>
      </c>
    </row>
    <row r="22" spans="1:5" x14ac:dyDescent="0.25">
      <c r="A22" s="7" t="s">
        <v>47</v>
      </c>
      <c r="B22" s="18"/>
      <c r="C22" s="18"/>
      <c r="D22" s="18"/>
      <c r="E22" s="18"/>
    </row>
    <row r="23" spans="1:5" x14ac:dyDescent="0.25">
      <c r="A23" s="8" t="s">
        <v>48</v>
      </c>
      <c r="B23" s="18">
        <v>3090</v>
      </c>
      <c r="C23" s="18">
        <v>3060</v>
      </c>
      <c r="D23" s="18">
        <v>3960</v>
      </c>
      <c r="E23" s="18">
        <f t="shared" ref="E23:E28" si="1">B23+C23+D23</f>
        <v>10110</v>
      </c>
    </row>
    <row r="24" spans="1:5" x14ac:dyDescent="0.25">
      <c r="A24" s="8" t="s">
        <v>49</v>
      </c>
      <c r="B24" s="18">
        <v>600</v>
      </c>
      <c r="C24" s="18">
        <v>950</v>
      </c>
      <c r="D24" s="18">
        <v>250</v>
      </c>
      <c r="E24" s="18">
        <f t="shared" si="1"/>
        <v>1800</v>
      </c>
    </row>
    <row r="25" spans="1:5" x14ac:dyDescent="0.25">
      <c r="A25" s="8" t="s">
        <v>50</v>
      </c>
      <c r="B25" s="18">
        <v>1920</v>
      </c>
      <c r="C25" s="18">
        <v>1980</v>
      </c>
      <c r="D25" s="18">
        <v>2035</v>
      </c>
      <c r="E25" s="18">
        <f t="shared" si="1"/>
        <v>5935</v>
      </c>
    </row>
    <row r="26" spans="1:5" x14ac:dyDescent="0.25">
      <c r="A26" s="8" t="s">
        <v>51</v>
      </c>
      <c r="B26" s="18">
        <v>50</v>
      </c>
      <c r="C26" s="18">
        <v>30</v>
      </c>
      <c r="D26" s="18">
        <v>95</v>
      </c>
      <c r="E26" s="18">
        <f t="shared" si="1"/>
        <v>175</v>
      </c>
    </row>
    <row r="27" spans="1:5" x14ac:dyDescent="0.25">
      <c r="A27" s="8" t="s">
        <v>52</v>
      </c>
      <c r="B27" s="18">
        <v>21</v>
      </c>
      <c r="C27" s="18">
        <v>9</v>
      </c>
      <c r="D27" s="18">
        <v>6</v>
      </c>
      <c r="E27" s="18">
        <f t="shared" si="1"/>
        <v>36</v>
      </c>
    </row>
    <row r="28" spans="1:5" x14ac:dyDescent="0.25">
      <c r="A28" s="11" t="s">
        <v>53</v>
      </c>
      <c r="B28" s="19">
        <f>B22+B23+B24+B25+B26+B27</f>
        <v>5681</v>
      </c>
      <c r="C28" s="19">
        <f>C22+C23+C24+C25+C26+C27</f>
        <v>6029</v>
      </c>
      <c r="D28" s="19">
        <f>D22+D23+D24+D25+D26+D27</f>
        <v>6346</v>
      </c>
      <c r="E28" s="19">
        <f t="shared" si="1"/>
        <v>18056</v>
      </c>
    </row>
    <row r="29" spans="1:5" x14ac:dyDescent="0.25">
      <c r="A29" s="11"/>
      <c r="B29" s="20"/>
      <c r="C29" s="20"/>
      <c r="D29" s="20"/>
      <c r="E29" s="20"/>
    </row>
    <row r="30" spans="1:5" x14ac:dyDescent="0.25">
      <c r="A30" s="7" t="s">
        <v>54</v>
      </c>
      <c r="B30" s="18"/>
      <c r="C30" s="18"/>
      <c r="D30" s="18"/>
      <c r="E30" s="18"/>
    </row>
    <row r="31" spans="1:5" x14ac:dyDescent="0.25">
      <c r="A31" s="8" t="s">
        <v>55</v>
      </c>
      <c r="B31" s="18">
        <v>90</v>
      </c>
      <c r="C31" s="18">
        <v>210</v>
      </c>
      <c r="D31" s="18">
        <v>150</v>
      </c>
      <c r="E31" s="18">
        <f>B31+C31+D31</f>
        <v>450</v>
      </c>
    </row>
    <row r="32" spans="1:5" x14ac:dyDescent="0.25">
      <c r="A32" s="8" t="s">
        <v>56</v>
      </c>
      <c r="B32" s="18">
        <v>1740</v>
      </c>
      <c r="C32" s="18">
        <v>60</v>
      </c>
      <c r="D32" s="18">
        <v>60</v>
      </c>
      <c r="E32" s="18">
        <f>B32+C32+D32</f>
        <v>1860</v>
      </c>
    </row>
    <row r="33" spans="1:5" x14ac:dyDescent="0.25">
      <c r="A33" s="11" t="s">
        <v>57</v>
      </c>
      <c r="B33" s="19">
        <f>B30+B31+B32</f>
        <v>1830</v>
      </c>
      <c r="C33" s="19">
        <f>C30+C31+C32</f>
        <v>270</v>
      </c>
      <c r="D33" s="19">
        <f>D30+D31+D32</f>
        <v>210</v>
      </c>
      <c r="E33" s="19">
        <f>B33+C33+D33</f>
        <v>2310</v>
      </c>
    </row>
    <row r="34" spans="1:5" x14ac:dyDescent="0.25">
      <c r="A34" s="11"/>
      <c r="B34" s="20"/>
      <c r="C34" s="20"/>
      <c r="D34" s="20"/>
      <c r="E34" s="20"/>
    </row>
    <row r="35" spans="1:5" x14ac:dyDescent="0.25">
      <c r="A35" s="12" t="s">
        <v>58</v>
      </c>
      <c r="B35" s="19">
        <f>B11+B12+B17+B19+B20+B21+B28+B33</f>
        <v>33671</v>
      </c>
      <c r="C35" s="19">
        <f>C11+C12+C17+C19+C20+C21+C28+C33</f>
        <v>17334</v>
      </c>
      <c r="D35" s="19">
        <f>D11+D12+D17+D19+D20+D21+D28+D33</f>
        <v>15498.06</v>
      </c>
      <c r="E35" s="19">
        <f>B35+C35+D35</f>
        <v>66503.06</v>
      </c>
    </row>
    <row r="36" spans="1:5" x14ac:dyDescent="0.25">
      <c r="A36" s="12"/>
      <c r="B36" s="20"/>
      <c r="C36" s="20"/>
      <c r="D36" s="20"/>
      <c r="E36" s="20"/>
    </row>
    <row r="37" spans="1:5" x14ac:dyDescent="0.25">
      <c r="A37" s="6" t="s">
        <v>59</v>
      </c>
      <c r="B37" s="18"/>
      <c r="C37" s="18"/>
      <c r="D37" s="18"/>
      <c r="E37" s="18"/>
    </row>
    <row r="38" spans="1:5" x14ac:dyDescent="0.25">
      <c r="A38" s="7" t="s">
        <v>60</v>
      </c>
      <c r="B38" s="18">
        <v>50</v>
      </c>
      <c r="C38" s="18"/>
      <c r="D38" s="18"/>
      <c r="E38" s="18">
        <f>B38+C38+D38</f>
        <v>50</v>
      </c>
    </row>
    <row r="39" spans="1:5" x14ac:dyDescent="0.25">
      <c r="A39" s="12" t="s">
        <v>61</v>
      </c>
      <c r="B39" s="19">
        <f>B37+B38</f>
        <v>50</v>
      </c>
      <c r="C39" s="19"/>
      <c r="D39" s="19"/>
      <c r="E39" s="19">
        <f>B39+C39+D39</f>
        <v>50</v>
      </c>
    </row>
    <row r="40" spans="1:5" x14ac:dyDescent="0.25">
      <c r="A40" s="12"/>
      <c r="B40" s="20"/>
      <c r="C40" s="20"/>
      <c r="D40" s="20"/>
      <c r="E40" s="20"/>
    </row>
    <row r="41" spans="1:5" x14ac:dyDescent="0.25">
      <c r="A41" s="13" t="s">
        <v>62</v>
      </c>
      <c r="B41" s="19">
        <f>B9+B35+B39</f>
        <v>33731</v>
      </c>
      <c r="C41" s="19">
        <f>C9+C35+C39</f>
        <v>17339</v>
      </c>
      <c r="D41" s="19">
        <f>D9+D35+D39</f>
        <v>15498.06</v>
      </c>
      <c r="E41" s="19">
        <f>B41+C41+D41</f>
        <v>66568.06</v>
      </c>
    </row>
    <row r="42" spans="1:5" x14ac:dyDescent="0.25">
      <c r="A42" s="13"/>
      <c r="B42" s="20"/>
      <c r="C42" s="20"/>
      <c r="D42" s="20"/>
      <c r="E42" s="20"/>
    </row>
    <row r="43" spans="1:5" hidden="1" x14ac:dyDescent="0.25">
      <c r="A43" s="5" t="s">
        <v>111</v>
      </c>
      <c r="B43" s="18"/>
      <c r="C43" s="18"/>
      <c r="D43" s="18"/>
      <c r="E43" s="18"/>
    </row>
    <row r="44" spans="1:5" hidden="1" x14ac:dyDescent="0.25">
      <c r="A44" s="13" t="s">
        <v>63</v>
      </c>
      <c r="B44" s="19">
        <f>B41-B43</f>
        <v>33731</v>
      </c>
      <c r="C44" s="19">
        <f>C41-C43</f>
        <v>17339</v>
      </c>
      <c r="D44" s="19">
        <f>D41-D43</f>
        <v>15498.06</v>
      </c>
      <c r="E44" s="19">
        <f>B44+C44+D44</f>
        <v>66568.06</v>
      </c>
    </row>
    <row r="45" spans="1:5" x14ac:dyDescent="0.25">
      <c r="A45" s="5" t="s">
        <v>64</v>
      </c>
      <c r="B45" s="18"/>
      <c r="C45" s="18"/>
      <c r="D45" s="18"/>
    </row>
    <row r="46" spans="1:5" x14ac:dyDescent="0.25">
      <c r="A46" s="6" t="s">
        <v>65</v>
      </c>
      <c r="B46" s="18"/>
      <c r="C46" s="18"/>
      <c r="D46" s="18"/>
      <c r="E46" s="18"/>
    </row>
    <row r="47" spans="1:5" x14ac:dyDescent="0.25">
      <c r="A47" s="7" t="s">
        <v>66</v>
      </c>
      <c r="B47" s="18">
        <v>300</v>
      </c>
      <c r="C47" s="18">
        <v>300</v>
      </c>
      <c r="D47" s="18">
        <v>300</v>
      </c>
      <c r="E47" s="18">
        <f t="shared" ref="E47:E52" si="2">B47+C47+D47</f>
        <v>900</v>
      </c>
    </row>
    <row r="48" spans="1:5" x14ac:dyDescent="0.25">
      <c r="A48" s="7" t="s">
        <v>67</v>
      </c>
      <c r="B48" s="18">
        <v>3813</v>
      </c>
      <c r="C48" s="18">
        <v>3813</v>
      </c>
      <c r="D48" s="18">
        <v>3813</v>
      </c>
      <c r="E48" s="18">
        <f t="shared" si="2"/>
        <v>11439</v>
      </c>
    </row>
    <row r="49" spans="1:5" x14ac:dyDescent="0.25">
      <c r="A49" s="7" t="s">
        <v>68</v>
      </c>
      <c r="B49" s="18">
        <v>1024</v>
      </c>
      <c r="C49" s="18">
        <v>1024</v>
      </c>
      <c r="D49" s="18">
        <v>1024</v>
      </c>
      <c r="E49" s="18">
        <f t="shared" si="2"/>
        <v>3072</v>
      </c>
    </row>
    <row r="50" spans="1:5" x14ac:dyDescent="0.25">
      <c r="A50" s="7" t="s">
        <v>69</v>
      </c>
      <c r="B50" s="18">
        <v>1368</v>
      </c>
      <c r="C50" s="18">
        <v>1368</v>
      </c>
      <c r="D50" s="18">
        <v>1368</v>
      </c>
      <c r="E50" s="18">
        <f t="shared" si="2"/>
        <v>4104</v>
      </c>
    </row>
    <row r="51" spans="1:5" x14ac:dyDescent="0.25">
      <c r="A51" s="7" t="s">
        <v>70</v>
      </c>
      <c r="B51" s="18">
        <v>1685</v>
      </c>
      <c r="C51" s="18">
        <v>685</v>
      </c>
      <c r="D51" s="18">
        <v>685</v>
      </c>
      <c r="E51" s="18">
        <f t="shared" si="2"/>
        <v>3055</v>
      </c>
    </row>
    <row r="52" spans="1:5" x14ac:dyDescent="0.25">
      <c r="A52" s="12" t="s">
        <v>71</v>
      </c>
      <c r="B52" s="19">
        <f>B46+B47+B48+B49+B50+B51</f>
        <v>8190</v>
      </c>
      <c r="C52" s="19">
        <f>C46+C47+C48+C49+C50+C51</f>
        <v>7190</v>
      </c>
      <c r="D52" s="19">
        <f>D46+D47+D48+D49+D50+D51</f>
        <v>7190</v>
      </c>
      <c r="E52" s="19">
        <f t="shared" si="2"/>
        <v>22570</v>
      </c>
    </row>
    <row r="53" spans="1:5" x14ac:dyDescent="0.25">
      <c r="A53" s="12"/>
      <c r="B53" s="20"/>
      <c r="C53" s="20"/>
      <c r="D53" s="20"/>
      <c r="E53" s="20"/>
    </row>
    <row r="54" spans="1:5" x14ac:dyDescent="0.25">
      <c r="A54" s="6" t="s">
        <v>72</v>
      </c>
      <c r="B54" s="18"/>
      <c r="C54" s="18"/>
      <c r="D54" s="18"/>
      <c r="E54" s="18"/>
    </row>
    <row r="55" spans="1:5" x14ac:dyDescent="0.25">
      <c r="A55" s="7" t="s">
        <v>73</v>
      </c>
      <c r="B55" s="18">
        <v>541.72</v>
      </c>
      <c r="C55" s="18"/>
      <c r="D55" s="18">
        <v>306.74</v>
      </c>
      <c r="E55" s="18">
        <f t="shared" ref="E55:E60" si="3">B55+C55+D55</f>
        <v>848.46</v>
      </c>
    </row>
    <row r="56" spans="1:5" x14ac:dyDescent="0.25">
      <c r="A56" s="7" t="s">
        <v>74</v>
      </c>
      <c r="B56" s="18">
        <v>154.22999999999999</v>
      </c>
      <c r="C56" s="18">
        <v>341.83</v>
      </c>
      <c r="D56" s="18">
        <v>153.37</v>
      </c>
      <c r="E56" s="18">
        <f t="shared" si="3"/>
        <v>649.42999999999995</v>
      </c>
    </row>
    <row r="57" spans="1:5" x14ac:dyDescent="0.25">
      <c r="A57" s="7" t="s">
        <v>75</v>
      </c>
      <c r="B57" s="18">
        <v>23.85</v>
      </c>
      <c r="C57" s="18">
        <v>791.95</v>
      </c>
      <c r="D57" s="18"/>
      <c r="E57" s="18">
        <f t="shared" si="3"/>
        <v>815.80000000000007</v>
      </c>
    </row>
    <row r="58" spans="1:5" x14ac:dyDescent="0.25">
      <c r="A58" s="7" t="s">
        <v>76</v>
      </c>
      <c r="B58" s="18">
        <v>1309.72</v>
      </c>
      <c r="C58" s="18">
        <v>940.39</v>
      </c>
      <c r="D58" s="18">
        <v>509.61</v>
      </c>
      <c r="E58" s="18">
        <f t="shared" si="3"/>
        <v>2759.7200000000003</v>
      </c>
    </row>
    <row r="59" spans="1:5" x14ac:dyDescent="0.25">
      <c r="A59" s="7" t="s">
        <v>77</v>
      </c>
      <c r="B59" s="18">
        <v>618.91</v>
      </c>
      <c r="C59" s="18"/>
      <c r="D59" s="18">
        <v>5850</v>
      </c>
      <c r="E59" s="18">
        <f t="shared" si="3"/>
        <v>6468.91</v>
      </c>
    </row>
    <row r="60" spans="1:5" x14ac:dyDescent="0.25">
      <c r="A60" s="12" t="s">
        <v>78</v>
      </c>
      <c r="B60" s="19">
        <f>B54+B55+B56+B57+B58+B59</f>
        <v>2648.43</v>
      </c>
      <c r="C60" s="19">
        <f>C54+C55+C56+C57+C58+C59</f>
        <v>2074.17</v>
      </c>
      <c r="D60" s="19">
        <f>D54+D55+D56+D57+D58+D59</f>
        <v>6819.72</v>
      </c>
      <c r="E60" s="19">
        <f t="shared" si="3"/>
        <v>11542.32</v>
      </c>
    </row>
    <row r="61" spans="1:5" x14ac:dyDescent="0.25">
      <c r="A61" s="12"/>
      <c r="B61" s="20"/>
      <c r="C61" s="20"/>
      <c r="D61" s="20"/>
      <c r="E61" s="20"/>
    </row>
    <row r="62" spans="1:5" x14ac:dyDescent="0.25">
      <c r="A62" s="6" t="s">
        <v>79</v>
      </c>
      <c r="B62" s="18"/>
      <c r="C62" s="18"/>
      <c r="D62" s="18"/>
      <c r="E62" s="18"/>
    </row>
    <row r="63" spans="1:5" x14ac:dyDescent="0.25">
      <c r="A63" s="7" t="s">
        <v>80</v>
      </c>
      <c r="B63" s="18">
        <v>31.35</v>
      </c>
      <c r="C63" s="18"/>
      <c r="D63" s="18"/>
      <c r="E63" s="18">
        <f>B63+C63+D63</f>
        <v>31.35</v>
      </c>
    </row>
    <row r="64" spans="1:5" x14ac:dyDescent="0.25">
      <c r="A64" s="7" t="s">
        <v>81</v>
      </c>
      <c r="B64" s="18">
        <v>32</v>
      </c>
      <c r="C64" s="18">
        <v>12</v>
      </c>
      <c r="D64" s="18"/>
      <c r="E64" s="18">
        <f>B64+C64+D64</f>
        <v>44</v>
      </c>
    </row>
    <row r="65" spans="1:5" x14ac:dyDescent="0.25">
      <c r="A65" s="7" t="s">
        <v>82</v>
      </c>
      <c r="B65" s="18"/>
      <c r="C65" s="18"/>
      <c r="D65" s="18">
        <v>1000</v>
      </c>
      <c r="E65" s="18">
        <f>B65+C65+D65</f>
        <v>1000</v>
      </c>
    </row>
    <row r="66" spans="1:5" x14ac:dyDescent="0.25">
      <c r="A66" s="12" t="s">
        <v>83</v>
      </c>
      <c r="B66" s="19">
        <f>B62+B63+B64+B65</f>
        <v>63.35</v>
      </c>
      <c r="C66" s="19">
        <f>C62+C63+C64+C65</f>
        <v>12</v>
      </c>
      <c r="D66" s="19">
        <f>D62+D63+D64+D65</f>
        <v>1000</v>
      </c>
      <c r="E66" s="19">
        <f>B66+C66+D66</f>
        <v>1075.3499999999999</v>
      </c>
    </row>
    <row r="67" spans="1:5" x14ac:dyDescent="0.25">
      <c r="A67" s="12"/>
      <c r="B67" s="20"/>
      <c r="C67" s="20"/>
      <c r="D67" s="20"/>
      <c r="E67" s="20"/>
    </row>
    <row r="68" spans="1:5" x14ac:dyDescent="0.25">
      <c r="A68" s="6" t="s">
        <v>84</v>
      </c>
      <c r="B68" s="18"/>
      <c r="C68" s="18"/>
      <c r="D68" s="18"/>
      <c r="E68" s="18"/>
    </row>
    <row r="69" spans="1:5" x14ac:dyDescent="0.25">
      <c r="A69" s="7" t="s">
        <v>85</v>
      </c>
      <c r="B69" s="18"/>
      <c r="C69" s="18"/>
      <c r="D69" s="18"/>
      <c r="E69" s="18"/>
    </row>
    <row r="70" spans="1:5" x14ac:dyDescent="0.25">
      <c r="A70" s="8" t="s">
        <v>86</v>
      </c>
      <c r="B70" s="18"/>
      <c r="C70" s="18">
        <v>2129</v>
      </c>
      <c r="D70" s="18"/>
      <c r="E70" s="18">
        <f t="shared" ref="E70:E82" si="4">B70+C70+D70</f>
        <v>2129</v>
      </c>
    </row>
    <row r="71" spans="1:5" x14ac:dyDescent="0.25">
      <c r="A71" s="8" t="s">
        <v>87</v>
      </c>
      <c r="B71" s="18"/>
      <c r="C71" s="18"/>
      <c r="D71" s="18">
        <v>3295</v>
      </c>
      <c r="E71" s="18">
        <f t="shared" si="4"/>
        <v>3295</v>
      </c>
    </row>
    <row r="72" spans="1:5" x14ac:dyDescent="0.25">
      <c r="A72" s="11" t="s">
        <v>88</v>
      </c>
      <c r="B72" s="19"/>
      <c r="C72" s="19">
        <f>C69+C70+C71</f>
        <v>2129</v>
      </c>
      <c r="D72" s="19">
        <f>D69+D70+D71</f>
        <v>3295</v>
      </c>
      <c r="E72" s="19">
        <f t="shared" si="4"/>
        <v>5424</v>
      </c>
    </row>
    <row r="73" spans="1:5" x14ac:dyDescent="0.25">
      <c r="A73" s="11"/>
      <c r="B73" s="20"/>
      <c r="C73" s="20"/>
      <c r="D73" s="20"/>
      <c r="E73" s="20"/>
    </row>
    <row r="74" spans="1:5" x14ac:dyDescent="0.25">
      <c r="A74" s="7" t="s">
        <v>89</v>
      </c>
      <c r="B74" s="18">
        <v>49.25</v>
      </c>
      <c r="C74" s="18">
        <v>12</v>
      </c>
      <c r="D74" s="18">
        <v>22.14</v>
      </c>
      <c r="E74" s="18">
        <f t="shared" si="4"/>
        <v>83.39</v>
      </c>
    </row>
    <row r="75" spans="1:5" x14ac:dyDescent="0.25">
      <c r="A75" s="7" t="s">
        <v>90</v>
      </c>
      <c r="B75" s="18">
        <v>1497.94</v>
      </c>
      <c r="C75" s="18">
        <v>740.47</v>
      </c>
      <c r="D75" s="18">
        <v>706.22</v>
      </c>
      <c r="E75" s="18">
        <f t="shared" si="4"/>
        <v>2944.63</v>
      </c>
    </row>
    <row r="76" spans="1:5" x14ac:dyDescent="0.25">
      <c r="A76" s="7" t="s">
        <v>91</v>
      </c>
      <c r="B76" s="18"/>
      <c r="C76" s="18"/>
      <c r="D76" s="18">
        <v>1888</v>
      </c>
      <c r="E76" s="18">
        <f t="shared" si="4"/>
        <v>1888</v>
      </c>
    </row>
    <row r="77" spans="1:5" x14ac:dyDescent="0.25">
      <c r="A77" s="7" t="s">
        <v>92</v>
      </c>
      <c r="B77" s="18">
        <v>405</v>
      </c>
      <c r="C77" s="18"/>
      <c r="D77" s="18"/>
      <c r="E77" s="18">
        <f t="shared" si="4"/>
        <v>405</v>
      </c>
    </row>
    <row r="78" spans="1:5" x14ac:dyDescent="0.25">
      <c r="A78" s="12" t="s">
        <v>93</v>
      </c>
      <c r="B78" s="19">
        <f>B68+B72+B74+B75+B76+B77</f>
        <v>1952.19</v>
      </c>
      <c r="C78" s="19">
        <f>C68+C72+C74+C75+C76+C77</f>
        <v>2881.4700000000003</v>
      </c>
      <c r="D78" s="19">
        <f>D68+D72+D74+D75+D76+D77</f>
        <v>5911.36</v>
      </c>
      <c r="E78" s="19">
        <f t="shared" si="4"/>
        <v>10745.02</v>
      </c>
    </row>
    <row r="79" spans="1:5" x14ac:dyDescent="0.25">
      <c r="A79" s="12"/>
      <c r="B79" s="20"/>
      <c r="C79" s="20"/>
      <c r="D79" s="20"/>
      <c r="E79" s="20"/>
    </row>
    <row r="80" spans="1:5" x14ac:dyDescent="0.25">
      <c r="A80" s="13" t="s">
        <v>94</v>
      </c>
      <c r="B80" s="19">
        <f>B52+B60+B66+B78</f>
        <v>12853.970000000001</v>
      </c>
      <c r="C80" s="19">
        <f>C52+C60+C66+C78</f>
        <v>12157.64</v>
      </c>
      <c r="D80" s="19">
        <f>D52+D60+D66+D78</f>
        <v>20921.080000000002</v>
      </c>
      <c r="E80" s="19">
        <f t="shared" si="4"/>
        <v>45932.69</v>
      </c>
    </row>
    <row r="81" spans="1:5" x14ac:dyDescent="0.25">
      <c r="A81" s="13"/>
      <c r="B81" s="20"/>
      <c r="C81" s="20"/>
      <c r="D81" s="20"/>
      <c r="E81" s="20"/>
    </row>
    <row r="82" spans="1:5" hidden="1" x14ac:dyDescent="0.25">
      <c r="A82" s="13" t="s">
        <v>95</v>
      </c>
      <c r="B82" s="19">
        <f>B44-B80</f>
        <v>20877.03</v>
      </c>
      <c r="C82" s="19">
        <f>C44-C80</f>
        <v>5181.3600000000006</v>
      </c>
      <c r="D82" s="19">
        <f>D44-D80</f>
        <v>-5423.0200000000023</v>
      </c>
      <c r="E82" s="19">
        <f t="shared" si="4"/>
        <v>20635.369999999995</v>
      </c>
    </row>
    <row r="83" spans="1:5" x14ac:dyDescent="0.25">
      <c r="A83" s="5" t="s">
        <v>96</v>
      </c>
      <c r="B83" s="18"/>
      <c r="C83" s="18"/>
      <c r="D83" s="18"/>
    </row>
    <row r="84" spans="1:5" x14ac:dyDescent="0.25">
      <c r="A84" s="6" t="s">
        <v>97</v>
      </c>
      <c r="B84" s="18"/>
      <c r="C84" s="18"/>
      <c r="D84" s="18"/>
      <c r="E84" s="18"/>
    </row>
    <row r="85" spans="1:5" x14ac:dyDescent="0.25">
      <c r="A85" s="7" t="s">
        <v>98</v>
      </c>
      <c r="B85" s="18">
        <v>669.69</v>
      </c>
      <c r="C85" s="18">
        <v>681.51</v>
      </c>
      <c r="D85" s="18">
        <v>596.12</v>
      </c>
      <c r="E85" s="18">
        <f>B85+C85+D85</f>
        <v>1947.3200000000002</v>
      </c>
    </row>
    <row r="86" spans="1:5" x14ac:dyDescent="0.25">
      <c r="A86" s="12" t="s">
        <v>99</v>
      </c>
      <c r="B86" s="19">
        <f>B84+B85</f>
        <v>669.69</v>
      </c>
      <c r="C86" s="19">
        <f>C84+C85</f>
        <v>681.51</v>
      </c>
      <c r="D86" s="19">
        <f>D84+D85</f>
        <v>596.12</v>
      </c>
      <c r="E86" s="19">
        <f>B86+C86+D86</f>
        <v>1947.3200000000002</v>
      </c>
    </row>
    <row r="87" spans="1:5" x14ac:dyDescent="0.25">
      <c r="A87" s="12"/>
      <c r="B87" s="20"/>
      <c r="C87" s="20"/>
      <c r="D87" s="20"/>
      <c r="E87" s="20"/>
    </row>
    <row r="88" spans="1:5" hidden="1" x14ac:dyDescent="0.25">
      <c r="A88" s="13" t="s">
        <v>100</v>
      </c>
      <c r="B88" s="20">
        <f>B86</f>
        <v>669.69</v>
      </c>
      <c r="C88" s="20">
        <f>C86</f>
        <v>681.51</v>
      </c>
      <c r="D88" s="20">
        <f>D86</f>
        <v>596.12</v>
      </c>
      <c r="E88" s="20">
        <f>B88+C88+D88</f>
        <v>1947.3200000000002</v>
      </c>
    </row>
    <row r="89" spans="1:5" hidden="1" x14ac:dyDescent="0.25">
      <c r="A89" s="5" t="s">
        <v>112</v>
      </c>
      <c r="B89" s="18"/>
      <c r="C89" s="18"/>
      <c r="D89" s="18"/>
      <c r="E89" s="18"/>
    </row>
    <row r="90" spans="1:5" hidden="1" x14ac:dyDescent="0.25">
      <c r="A90" s="13" t="s">
        <v>101</v>
      </c>
      <c r="B90" s="19">
        <f>B88-B89</f>
        <v>669.69</v>
      </c>
      <c r="C90" s="19">
        <f>C88-C89</f>
        <v>681.51</v>
      </c>
      <c r="D90" s="19">
        <f>D88-D89</f>
        <v>596.12</v>
      </c>
      <c r="E90" s="19">
        <f>B90+C90+D90</f>
        <v>1947.3200000000002</v>
      </c>
    </row>
    <row r="91" spans="1:5" ht="16.5" thickBot="1" x14ac:dyDescent="0.3">
      <c r="A91" s="13" t="s">
        <v>27</v>
      </c>
      <c r="B91" s="21">
        <f>B82+B90</f>
        <v>21546.719999999998</v>
      </c>
      <c r="C91" s="21">
        <f>C82+C90</f>
        <v>5862.8700000000008</v>
      </c>
      <c r="D91" s="21">
        <f>D82+D90</f>
        <v>-4826.9000000000024</v>
      </c>
      <c r="E91" s="21">
        <f>B91+C91+D91</f>
        <v>22582.689999999995</v>
      </c>
    </row>
    <row r="92" spans="1:5" ht="16.5" thickTop="1" x14ac:dyDescent="0.25"/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STMT of Fin Pos</vt:lpstr>
      <vt:lpstr>STMT of Fin Act</vt:lpstr>
      <vt:lpstr>STMT of Fin Act by Class</vt:lpstr>
      <vt:lpstr>STMT of Fin Act by Month</vt:lpstr>
      <vt:lpstr>'STMT of Fin Act'!Print_Titles</vt:lpstr>
      <vt:lpstr>'STMT of Fin Act by Class'!Print_Titles</vt:lpstr>
      <vt:lpstr>'STMT of Fin Act by Month'!Print_Titles</vt:lpstr>
      <vt:lpstr>'STMT of Fin Pos'!Print_Titles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Vasvija Dedovic</cp:lastModifiedBy>
  <dcterms:created xsi:type="dcterms:W3CDTF">2022-03-24T08:55:57Z</dcterms:created>
  <dcterms:modified xsi:type="dcterms:W3CDTF">2026-04-17T11:40:25Z</dcterms:modified>
  <cp:category/>
</cp:coreProperties>
</file>